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inacreatures.sharepoint.com/sites/Magnimetrics/Shared Documents/Articles/FIFO Method/"/>
    </mc:Choice>
  </mc:AlternateContent>
  <xr:revisionPtr revIDLastSave="224" documentId="8_{11DCC73A-C7B1-4544-9F07-3BD43811E385}" xr6:coauthVersionLast="46" xr6:coauthVersionMax="46" xr10:uidLastSave="{01D1A609-BCAC-436B-B9D4-67B4C2BEA228}"/>
  <bookViews>
    <workbookView xWindow="-120" yWindow="-120" windowWidth="29040" windowHeight="15990" xr2:uid="{BE4C8C89-FBAC-47AD-9341-555CE8667599}"/>
  </bookViews>
  <sheets>
    <sheet name="FIFO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2" l="1"/>
  <c r="D20" i="2"/>
  <c r="D19" i="2"/>
  <c r="D13" i="2"/>
  <c r="D11" i="2"/>
  <c r="D12" i="2"/>
  <c r="D10" i="2"/>
  <c r="F19" i="2"/>
  <c r="F20" i="2" s="1"/>
  <c r="E20" i="2"/>
  <c r="C20" i="2"/>
  <c r="B20" i="2"/>
  <c r="R17" i="2"/>
  <c r="R10" i="2"/>
  <c r="R11" i="2"/>
  <c r="R9" i="2"/>
  <c r="N15" i="2"/>
  <c r="R15" i="2" s="1"/>
  <c r="E19" i="2"/>
  <c r="C19" i="2"/>
  <c r="B19" i="2"/>
  <c r="H18" i="2"/>
  <c r="G18" i="2"/>
  <c r="I18" i="2" s="1"/>
  <c r="O14" i="2" s="1"/>
  <c r="P14" i="2" s="1"/>
  <c r="C13" i="2"/>
  <c r="B13" i="2"/>
  <c r="E12" i="2"/>
  <c r="C12" i="2"/>
  <c r="B12" i="2"/>
  <c r="E11" i="2"/>
  <c r="C11" i="2"/>
  <c r="B11" i="2"/>
  <c r="F10" i="2"/>
  <c r="F11" i="2" s="1"/>
  <c r="E10" i="2"/>
  <c r="G10" i="2" s="1"/>
  <c r="C10" i="2"/>
  <c r="B10" i="2"/>
  <c r="H9" i="2"/>
  <c r="G9" i="2"/>
  <c r="I9" i="2" s="1"/>
  <c r="G20" i="2" l="1"/>
  <c r="H10" i="2"/>
  <c r="H11" i="2" s="1"/>
  <c r="H12" i="2" s="1"/>
  <c r="H19" i="2"/>
  <c r="H20" i="2" s="1"/>
  <c r="G11" i="2"/>
  <c r="G19" i="2"/>
  <c r="I19" i="2" s="1"/>
  <c r="H13" i="2"/>
  <c r="O9" i="2"/>
  <c r="P9" i="2" s="1"/>
  <c r="S9" i="2" s="1"/>
  <c r="I10" i="2"/>
  <c r="F12" i="2"/>
  <c r="F13" i="2" s="1"/>
  <c r="G13" i="2" s="1"/>
  <c r="O17" i="2" l="1"/>
  <c r="P17" i="2" s="1"/>
  <c r="S17" i="2" s="1"/>
  <c r="I20" i="2"/>
  <c r="I11" i="2"/>
  <c r="O10" i="2"/>
  <c r="P10" i="2" s="1"/>
  <c r="S10" i="2" s="1"/>
  <c r="G12" i="2"/>
  <c r="I12" i="2" l="1"/>
  <c r="O11" i="2"/>
  <c r="P11" i="2" s="1"/>
  <c r="S11" i="2" s="1"/>
  <c r="I13" i="2" l="1"/>
  <c r="O13" i="2"/>
  <c r="P13" i="2" s="1"/>
  <c r="P15" i="2" s="1"/>
  <c r="O15" i="2" l="1"/>
  <c r="S15" i="2"/>
</calcChain>
</file>

<file path=xl/sharedStrings.xml><?xml version="1.0" encoding="utf-8"?>
<sst xmlns="http://schemas.openxmlformats.org/spreadsheetml/2006/main" count="45" uniqueCount="24">
  <si>
    <t>FIFO Inventory</t>
  </si>
  <si>
    <t>Magnimetrics</t>
  </si>
  <si>
    <t>EUR</t>
  </si>
  <si>
    <t>Date</t>
  </si>
  <si>
    <t>Quantity</t>
  </si>
  <si>
    <t>Cost</t>
  </si>
  <si>
    <t>Balance Quantity</t>
  </si>
  <si>
    <t>Balance Cost</t>
  </si>
  <si>
    <t>Movement</t>
  </si>
  <si>
    <t>Purchase</t>
  </si>
  <si>
    <t>Sale</t>
  </si>
  <si>
    <t>Cost/item</t>
  </si>
  <si>
    <t>A001</t>
  </si>
  <si>
    <t>A002</t>
  </si>
  <si>
    <t>A003</t>
  </si>
  <si>
    <t>A004</t>
  </si>
  <si>
    <t>Batch # P001</t>
  </si>
  <si>
    <t>Batch # P002</t>
  </si>
  <si>
    <t>Selling Price</t>
  </si>
  <si>
    <t>A005</t>
  </si>
  <si>
    <t>Invoice</t>
  </si>
  <si>
    <t>Profit Margin</t>
  </si>
  <si>
    <t>Sale Invoice</t>
  </si>
  <si>
    <t>Sales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</si>
</sst>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_(* #,##0_);_(* \(#,##0\);_(* &quot;-&quot;??_);_(@_)"/>
    <numFmt numFmtId="166" formatCode="0.0%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002060"/>
      <name val="Arial"/>
      <family val="2"/>
    </font>
    <font>
      <b/>
      <sz val="8"/>
      <color rgb="FF002060"/>
      <name val="Arial"/>
      <family val="2"/>
    </font>
    <font>
      <b/>
      <i/>
      <sz val="8"/>
      <color rgb="FF00206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5" fontId="1" fillId="0" borderId="0" xfId="0" applyNumberFormat="1" applyFont="1"/>
    <xf numFmtId="43" fontId="1" fillId="0" borderId="0" xfId="1" applyFont="1"/>
    <xf numFmtId="165" fontId="1" fillId="0" borderId="0" xfId="1" applyNumberFormat="1" applyFont="1"/>
    <xf numFmtId="0" fontId="7" fillId="0" borderId="0" xfId="0" applyFont="1"/>
    <xf numFmtId="43" fontId="1" fillId="0" borderId="0" xfId="0" applyNumberFormat="1" applyFont="1"/>
    <xf numFmtId="0" fontId="1" fillId="3" borderId="0" xfId="0" applyFont="1" applyFill="1"/>
    <xf numFmtId="43" fontId="7" fillId="0" borderId="0" xfId="0" applyNumberFormat="1" applyFont="1"/>
    <xf numFmtId="0" fontId="7" fillId="3" borderId="0" xfId="0" applyFont="1" applyFill="1"/>
    <xf numFmtId="166" fontId="1" fillId="0" borderId="0" xfId="2" applyNumberFormat="1" applyFont="1"/>
    <xf numFmtId="0" fontId="5" fillId="2" borderId="1" xfId="0" applyFont="1" applyFill="1" applyBorder="1"/>
    <xf numFmtId="0" fontId="3" fillId="4" borderId="1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15" fontId="1" fillId="0" borderId="1" xfId="0" applyNumberFormat="1" applyFont="1" applyBorder="1"/>
    <xf numFmtId="165" fontId="1" fillId="0" borderId="1" xfId="1" applyNumberFormat="1" applyFont="1" applyBorder="1"/>
    <xf numFmtId="43" fontId="1" fillId="0" borderId="1" xfId="1" applyFont="1" applyBorder="1"/>
    <xf numFmtId="0" fontId="1" fillId="0" borderId="1" xfId="0" applyFont="1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E7ED6-54EB-476A-BF27-FFE6D1DBA88B}">
  <dimension ref="B2:S22"/>
  <sheetViews>
    <sheetView showGridLines="0" tabSelected="1" zoomScaleNormal="100" workbookViewId="0">
      <selection activeCell="F28" sqref="F28"/>
    </sheetView>
  </sheetViews>
  <sheetFormatPr defaultRowHeight="11.25" x14ac:dyDescent="0.2"/>
  <cols>
    <col min="1" max="1" width="2" style="1" customWidth="1"/>
    <col min="2" max="2" width="10.5703125" style="1" bestFit="1" customWidth="1"/>
    <col min="3" max="3" width="9.42578125" style="1" bestFit="1" customWidth="1"/>
    <col min="4" max="4" width="6.5703125" style="1" bestFit="1" customWidth="1"/>
    <col min="5" max="5" width="7.42578125" style="1" bestFit="1" customWidth="1"/>
    <col min="6" max="6" width="8.7109375" style="1" bestFit="1" customWidth="1"/>
    <col min="7" max="7" width="9.5703125" style="1" bestFit="1" customWidth="1"/>
    <col min="8" max="8" width="7.42578125" style="1" bestFit="1" customWidth="1"/>
    <col min="9" max="9" width="9" style="1" bestFit="1" customWidth="1"/>
    <col min="10" max="10" width="9.140625" style="1"/>
    <col min="11" max="11" width="6.5703125" style="1" bestFit="1" customWidth="1"/>
    <col min="12" max="12" width="8.140625" style="1" bestFit="1" customWidth="1"/>
    <col min="13" max="13" width="9.42578125" style="1" bestFit="1" customWidth="1"/>
    <col min="14" max="14" width="7.42578125" style="1" bestFit="1" customWidth="1"/>
    <col min="15" max="15" width="8.7109375" style="1" bestFit="1" customWidth="1"/>
    <col min="16" max="16" width="9" style="1" bestFit="1" customWidth="1"/>
    <col min="17" max="17" width="6.85546875" style="1" bestFit="1" customWidth="1"/>
    <col min="18" max="18" width="9" style="1" bestFit="1" customWidth="1"/>
    <col min="19" max="19" width="6.42578125" style="1" bestFit="1" customWidth="1"/>
    <col min="20" max="16384" width="9.140625" style="1"/>
  </cols>
  <sheetData>
    <row r="2" spans="2:19" ht="15.75" x14ac:dyDescent="0.25">
      <c r="B2" s="2" t="s">
        <v>0</v>
      </c>
      <c r="C2" s="2"/>
      <c r="D2" s="2"/>
    </row>
    <row r="3" spans="2:19" x14ac:dyDescent="0.2">
      <c r="B3" s="3" t="s">
        <v>1</v>
      </c>
      <c r="C3" s="3"/>
      <c r="D3" s="3"/>
    </row>
    <row r="5" spans="2:19" x14ac:dyDescent="0.2">
      <c r="B5" s="4" t="s">
        <v>2</v>
      </c>
      <c r="C5" s="4"/>
      <c r="D5" s="4"/>
    </row>
    <row r="7" spans="2:19" x14ac:dyDescent="0.2">
      <c r="B7" s="8" t="s">
        <v>16</v>
      </c>
      <c r="K7" s="8" t="s">
        <v>23</v>
      </c>
    </row>
    <row r="8" spans="2:19" ht="22.5" x14ac:dyDescent="0.2">
      <c r="B8" s="14" t="s">
        <v>3</v>
      </c>
      <c r="C8" s="14" t="s">
        <v>8</v>
      </c>
      <c r="D8" s="16" t="s">
        <v>22</v>
      </c>
      <c r="E8" s="14" t="s">
        <v>4</v>
      </c>
      <c r="F8" s="14" t="s">
        <v>11</v>
      </c>
      <c r="G8" s="14" t="s">
        <v>5</v>
      </c>
      <c r="H8" s="15" t="s">
        <v>6</v>
      </c>
      <c r="I8" s="15" t="s">
        <v>7</v>
      </c>
      <c r="K8" s="14" t="s">
        <v>20</v>
      </c>
      <c r="L8" s="14" t="s">
        <v>3</v>
      </c>
      <c r="M8" s="14" t="s">
        <v>8</v>
      </c>
      <c r="N8" s="14" t="s">
        <v>4</v>
      </c>
      <c r="O8" s="14" t="s">
        <v>11</v>
      </c>
      <c r="P8" s="14" t="s">
        <v>5</v>
      </c>
      <c r="Q8" s="16" t="s">
        <v>18</v>
      </c>
      <c r="R8" s="14" t="s">
        <v>10</v>
      </c>
      <c r="S8" s="16" t="s">
        <v>21</v>
      </c>
    </row>
    <row r="9" spans="2:19" x14ac:dyDescent="0.2">
      <c r="B9" s="5">
        <v>44256</v>
      </c>
      <c r="C9" s="1" t="s">
        <v>9</v>
      </c>
      <c r="E9" s="7">
        <v>250</v>
      </c>
      <c r="F9" s="6">
        <v>109.75</v>
      </c>
      <c r="G9" s="6">
        <f>E9*F9</f>
        <v>27437.5</v>
      </c>
      <c r="H9" s="7">
        <f>E9</f>
        <v>250</v>
      </c>
      <c r="I9" s="6">
        <f>G9</f>
        <v>27437.5</v>
      </c>
      <c r="K9" s="1" t="s">
        <v>12</v>
      </c>
      <c r="L9" s="5">
        <v>44260</v>
      </c>
      <c r="M9" s="1" t="s">
        <v>10</v>
      </c>
      <c r="N9" s="7">
        <v>25</v>
      </c>
      <c r="O9" s="6">
        <f>I9/H9</f>
        <v>109.75</v>
      </c>
      <c r="P9" s="6">
        <f>N9*O9</f>
        <v>2743.75</v>
      </c>
      <c r="Q9" s="6">
        <v>145</v>
      </c>
      <c r="R9" s="6">
        <f>N9*Q9</f>
        <v>3625</v>
      </c>
      <c r="S9" s="13">
        <f>R9/P9-1</f>
        <v>0.32118451025056949</v>
      </c>
    </row>
    <row r="10" spans="2:19" x14ac:dyDescent="0.2">
      <c r="B10" s="5">
        <f>L9</f>
        <v>44260</v>
      </c>
      <c r="C10" s="5" t="str">
        <f>M9</f>
        <v>Sale</v>
      </c>
      <c r="D10" s="5" t="str">
        <f>K9</f>
        <v>A001</v>
      </c>
      <c r="E10" s="7">
        <f>-N9</f>
        <v>-25</v>
      </c>
      <c r="F10" s="6">
        <f>F9</f>
        <v>109.75</v>
      </c>
      <c r="G10" s="6">
        <f t="shared" ref="G10:G13" si="0">E10*F10</f>
        <v>-2743.75</v>
      </c>
      <c r="H10" s="7">
        <f>H9+E10</f>
        <v>225</v>
      </c>
      <c r="I10" s="6">
        <f>I9+G10</f>
        <v>24693.75</v>
      </c>
      <c r="K10" s="1" t="s">
        <v>13</v>
      </c>
      <c r="L10" s="5">
        <v>44266</v>
      </c>
      <c r="M10" s="1" t="s">
        <v>10</v>
      </c>
      <c r="N10" s="1">
        <v>113</v>
      </c>
      <c r="O10" s="6">
        <f>I10/H10</f>
        <v>109.75</v>
      </c>
      <c r="P10" s="6">
        <f>N10*O10</f>
        <v>12401.75</v>
      </c>
      <c r="Q10" s="6">
        <v>145</v>
      </c>
      <c r="R10" s="6">
        <f t="shared" ref="R10:R11" si="1">N10*Q10</f>
        <v>16385</v>
      </c>
      <c r="S10" s="13">
        <f t="shared" ref="S10:S11" si="2">R10/P10-1</f>
        <v>0.32118451025056949</v>
      </c>
    </row>
    <row r="11" spans="2:19" x14ac:dyDescent="0.2">
      <c r="B11" s="5">
        <f>L10</f>
        <v>44266</v>
      </c>
      <c r="C11" s="5" t="str">
        <f>M10</f>
        <v>Sale</v>
      </c>
      <c r="D11" s="5" t="str">
        <f t="shared" ref="D11:D12" si="3">K10</f>
        <v>A002</v>
      </c>
      <c r="E11" s="7">
        <f>-N10</f>
        <v>-113</v>
      </c>
      <c r="F11" s="6">
        <f>F10</f>
        <v>109.75</v>
      </c>
      <c r="G11" s="6">
        <f t="shared" si="0"/>
        <v>-12401.75</v>
      </c>
      <c r="H11" s="7">
        <f>H10+E11</f>
        <v>112</v>
      </c>
      <c r="I11" s="6">
        <f>I10+G11</f>
        <v>12292</v>
      </c>
      <c r="K11" s="1" t="s">
        <v>14</v>
      </c>
      <c r="L11" s="5">
        <v>44278</v>
      </c>
      <c r="M11" s="1" t="s">
        <v>10</v>
      </c>
      <c r="N11" s="1">
        <v>82</v>
      </c>
      <c r="O11" s="6">
        <f>I11/H11</f>
        <v>109.75</v>
      </c>
      <c r="P11" s="6">
        <f>N11*O11</f>
        <v>8999.5</v>
      </c>
      <c r="Q11" s="6">
        <v>145</v>
      </c>
      <c r="R11" s="6">
        <f t="shared" si="1"/>
        <v>11890</v>
      </c>
      <c r="S11" s="13">
        <f t="shared" si="2"/>
        <v>0.32118451025056949</v>
      </c>
    </row>
    <row r="12" spans="2:19" x14ac:dyDescent="0.2">
      <c r="B12" s="5">
        <f>L11</f>
        <v>44278</v>
      </c>
      <c r="C12" s="5" t="str">
        <f>M11</f>
        <v>Sale</v>
      </c>
      <c r="D12" s="5" t="str">
        <f t="shared" si="3"/>
        <v>A003</v>
      </c>
      <c r="E12" s="7">
        <f>-N11</f>
        <v>-82</v>
      </c>
      <c r="F12" s="6">
        <f>F11</f>
        <v>109.75</v>
      </c>
      <c r="G12" s="6">
        <f t="shared" si="0"/>
        <v>-8999.5</v>
      </c>
      <c r="H12" s="7">
        <f>H11+E12</f>
        <v>30</v>
      </c>
      <c r="I12" s="6">
        <f>I11+G12</f>
        <v>3292.5</v>
      </c>
    </row>
    <row r="13" spans="2:19" x14ac:dyDescent="0.2">
      <c r="B13" s="17">
        <f>L15</f>
        <v>44286</v>
      </c>
      <c r="C13" s="17" t="str">
        <f>M15</f>
        <v>Sale</v>
      </c>
      <c r="D13" s="17" t="str">
        <f>K13</f>
        <v>A004</v>
      </c>
      <c r="E13" s="18">
        <f>-N13</f>
        <v>-30</v>
      </c>
      <c r="F13" s="19">
        <f>F12</f>
        <v>109.75</v>
      </c>
      <c r="G13" s="19">
        <f t="shared" si="0"/>
        <v>-3292.5</v>
      </c>
      <c r="H13" s="18">
        <f>H12+E13</f>
        <v>0</v>
      </c>
      <c r="I13" s="19">
        <f>I12+G13</f>
        <v>0</v>
      </c>
      <c r="K13" s="10" t="s">
        <v>15</v>
      </c>
      <c r="N13" s="1">
        <v>30</v>
      </c>
      <c r="O13" s="6">
        <f>I12/H12</f>
        <v>109.75</v>
      </c>
      <c r="P13" s="6">
        <f>N13*O13</f>
        <v>3292.5</v>
      </c>
    </row>
    <row r="14" spans="2:19" x14ac:dyDescent="0.2">
      <c r="K14" s="10" t="s">
        <v>15</v>
      </c>
      <c r="L14" s="5"/>
      <c r="N14" s="1">
        <v>15</v>
      </c>
      <c r="O14" s="6">
        <f>I18/H18</f>
        <v>112.46</v>
      </c>
      <c r="P14" s="6">
        <f>N14*O14</f>
        <v>1686.8999999999999</v>
      </c>
    </row>
    <row r="15" spans="2:19" x14ac:dyDescent="0.2">
      <c r="K15" s="12" t="s">
        <v>15</v>
      </c>
      <c r="L15" s="5">
        <v>44286</v>
      </c>
      <c r="M15" s="1" t="s">
        <v>10</v>
      </c>
      <c r="N15" s="8">
        <f>SUM(N13:N14)</f>
        <v>45</v>
      </c>
      <c r="O15" s="9">
        <f>P15/N15</f>
        <v>110.65333333333332</v>
      </c>
      <c r="P15" s="11">
        <f>SUM(P13:P14)</f>
        <v>4979.3999999999996</v>
      </c>
      <c r="Q15" s="6">
        <v>145</v>
      </c>
      <c r="R15" s="6">
        <f t="shared" ref="R15" si="4">N15*Q15</f>
        <v>6525</v>
      </c>
      <c r="S15" s="13">
        <f t="shared" ref="S15" si="5">R15/P15-1</f>
        <v>0.3103988432341247</v>
      </c>
    </row>
    <row r="16" spans="2:19" x14ac:dyDescent="0.2">
      <c r="B16" s="8" t="s">
        <v>17</v>
      </c>
    </row>
    <row r="17" spans="2:19" ht="22.5" x14ac:dyDescent="0.2">
      <c r="B17" s="14" t="s">
        <v>3</v>
      </c>
      <c r="C17" s="14" t="s">
        <v>8</v>
      </c>
      <c r="D17" s="16" t="s">
        <v>22</v>
      </c>
      <c r="E17" s="14" t="s">
        <v>4</v>
      </c>
      <c r="F17" s="14" t="s">
        <v>11</v>
      </c>
      <c r="G17" s="14" t="s">
        <v>5</v>
      </c>
      <c r="H17" s="15" t="s">
        <v>6</v>
      </c>
      <c r="I17" s="15" t="s">
        <v>7</v>
      </c>
      <c r="K17" s="1" t="s">
        <v>19</v>
      </c>
      <c r="L17" s="5">
        <v>44288</v>
      </c>
      <c r="M17" s="1" t="s">
        <v>10</v>
      </c>
      <c r="N17" s="1">
        <v>21</v>
      </c>
      <c r="O17" s="6">
        <f>I19/H19</f>
        <v>112.46000000000001</v>
      </c>
      <c r="P17" s="6">
        <f>N17*O17</f>
        <v>2361.6600000000003</v>
      </c>
      <c r="Q17" s="6">
        <v>145</v>
      </c>
      <c r="R17" s="6">
        <f t="shared" ref="R17" si="6">N17*Q17</f>
        <v>3045</v>
      </c>
      <c r="S17" s="13">
        <f t="shared" ref="S17" si="7">R17/P17-1</f>
        <v>0.28934732349279724</v>
      </c>
    </row>
    <row r="18" spans="2:19" x14ac:dyDescent="0.2">
      <c r="B18" s="5">
        <v>44283</v>
      </c>
      <c r="C18" s="1" t="s">
        <v>9</v>
      </c>
      <c r="E18" s="7">
        <v>50</v>
      </c>
      <c r="F18" s="6">
        <v>112.46</v>
      </c>
      <c r="G18" s="6">
        <f>E18*F18</f>
        <v>5623</v>
      </c>
      <c r="H18" s="7">
        <f>E18</f>
        <v>50</v>
      </c>
      <c r="I18" s="6">
        <f>G18</f>
        <v>5623</v>
      </c>
    </row>
    <row r="19" spans="2:19" x14ac:dyDescent="0.2">
      <c r="B19" s="5">
        <f>L15</f>
        <v>44286</v>
      </c>
      <c r="C19" s="5" t="str">
        <f>M15</f>
        <v>Sale</v>
      </c>
      <c r="D19" s="5" t="str">
        <f>K14</f>
        <v>A004</v>
      </c>
      <c r="E19" s="7">
        <f>-N14</f>
        <v>-15</v>
      </c>
      <c r="F19" s="6">
        <f>F18</f>
        <v>112.46</v>
      </c>
      <c r="G19" s="6">
        <f>E19*F19</f>
        <v>-1686.8999999999999</v>
      </c>
      <c r="H19" s="7">
        <f>H18+E19</f>
        <v>35</v>
      </c>
      <c r="I19" s="6">
        <f>I18+G19</f>
        <v>3936.1000000000004</v>
      </c>
    </row>
    <row r="20" spans="2:19" x14ac:dyDescent="0.2">
      <c r="B20" s="5">
        <f>L17</f>
        <v>44288</v>
      </c>
      <c r="C20" s="5" t="str">
        <f>M17</f>
        <v>Sale</v>
      </c>
      <c r="D20" s="5" t="str">
        <f>K17</f>
        <v>A005</v>
      </c>
      <c r="E20" s="7">
        <f>-N17</f>
        <v>-21</v>
      </c>
      <c r="F20" s="6">
        <f>F19</f>
        <v>112.46</v>
      </c>
      <c r="G20" s="6">
        <f>E20*F20</f>
        <v>-2361.66</v>
      </c>
      <c r="H20" s="7">
        <f>H19+E20</f>
        <v>14</v>
      </c>
      <c r="I20" s="6">
        <f>I19+G20</f>
        <v>1574.4400000000005</v>
      </c>
    </row>
    <row r="21" spans="2:19" x14ac:dyDescent="0.2">
      <c r="B21" s="5"/>
      <c r="E21" s="7"/>
      <c r="F21" s="6"/>
      <c r="G21" s="6"/>
      <c r="H21" s="7"/>
      <c r="I21" s="6"/>
    </row>
    <row r="22" spans="2:19" x14ac:dyDescent="0.2">
      <c r="B22" s="17"/>
      <c r="C22" s="20"/>
      <c r="D22" s="20"/>
      <c r="E22" s="18"/>
      <c r="F22" s="19"/>
      <c r="G22" s="19"/>
      <c r="H22" s="18"/>
      <c r="I22" s="19"/>
      <c r="K22" s="20"/>
      <c r="L22" s="20"/>
      <c r="M22" s="20"/>
      <c r="N22" s="20"/>
      <c r="O22" s="20"/>
      <c r="P22" s="20"/>
      <c r="Q22" s="20"/>
      <c r="R22" s="20"/>
      <c r="S22" s="20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A09553688B648BFFE50059D3BC21F" ma:contentTypeVersion="11" ma:contentTypeDescription="Create a new document." ma:contentTypeScope="" ma:versionID="4d5675f603fd2fa362e9774ee8fa96f5">
  <xsd:schema xmlns:xsd="http://www.w3.org/2001/XMLSchema" xmlns:xs="http://www.w3.org/2001/XMLSchema" xmlns:p="http://schemas.microsoft.com/office/2006/metadata/properties" xmlns:ns2="7b38f2a3-aa4f-459a-96a7-609069baf883" xmlns:ns3="210a6c26-33a8-4c30-9028-1a854218d472" targetNamespace="http://schemas.microsoft.com/office/2006/metadata/properties" ma:root="true" ma:fieldsID="0ec947418fe43c993ae960f61ca1c660" ns2:_="" ns3:_="">
    <xsd:import namespace="7b38f2a3-aa4f-459a-96a7-609069baf883"/>
    <xsd:import namespace="210a6c26-33a8-4c30-9028-1a854218d4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38f2a3-aa4f-459a-96a7-609069baf8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0a6c26-33a8-4c30-9028-1a854218d47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54284C-33E2-4363-92E5-0D43626E08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F4EC83-5090-4EFA-AC4B-AFC401B6F5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38f2a3-aa4f-459a-96a7-609069baf883"/>
    <ds:schemaRef ds:uri="210a6c26-33a8-4c30-9028-1a854218d4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46AC37-271C-4F4F-8700-12076CB9488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Dobromir Dikov</dc:creator>
  <cp:lastModifiedBy>Dobromir Dikov</cp:lastModifiedBy>
  <dcterms:created xsi:type="dcterms:W3CDTF">2021-03-11T09:20:39Z</dcterms:created>
  <dcterms:modified xsi:type="dcterms:W3CDTF">2021-03-12T13:32:22Z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0x0101001A3A09553688B648BFFE50059D3BC21F</vt:lpwstr>
  </property>
</Properties>
</file>