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Gordon Growth Model/"/>
    </mc:Choice>
  </mc:AlternateContent>
  <xr:revisionPtr revIDLastSave="113" documentId="8_{D6FB5B36-F3CE-45DB-A848-283F7A5AE7E2}" xr6:coauthVersionLast="45" xr6:coauthVersionMax="45" xr10:uidLastSave="{69584F88-9EDB-4B87-8334-D15E58170E79}"/>
  <bookViews>
    <workbookView xWindow="-120" yWindow="-120" windowWidth="29040" windowHeight="15990" xr2:uid="{852D5E8E-969F-4287-875F-F918C56E7A3C}"/>
  </bookViews>
  <sheets>
    <sheet name="GGM" sheetId="1" r:id="rId1"/>
  </sheets>
  <definedNames>
    <definedName name="solver_eng" localSheetId="0" hidden="1">1</definedName>
    <definedName name="solver_neg" localSheetId="0" hidden="1">1</definedName>
    <definedName name="solver_num" localSheetId="0" hidden="1">0</definedName>
    <definedName name="solver_opt" localSheetId="0" hidden="1">GGM!$J$26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1" l="1"/>
  <c r="C25" i="1"/>
  <c r="D29" i="1" l="1"/>
  <c r="F13" i="1"/>
  <c r="F11" i="1"/>
  <c r="F15" i="1" s="1"/>
  <c r="F17" i="1" s="1"/>
  <c r="F19" i="1" s="1"/>
  <c r="E12" i="1"/>
  <c r="E11" i="1"/>
  <c r="E15" i="1" s="1"/>
  <c r="E17" i="1" s="1"/>
  <c r="I13" i="1"/>
  <c r="I15" i="1"/>
  <c r="I17" i="1" s="1"/>
  <c r="I11" i="1"/>
  <c r="H12" i="1"/>
  <c r="H13" i="1" s="1"/>
  <c r="H11" i="1"/>
  <c r="H15" i="1" s="1"/>
  <c r="H17" i="1" s="1"/>
  <c r="C15" i="1"/>
  <c r="C17" i="1" s="1"/>
  <c r="I19" i="1" l="1"/>
  <c r="E19" i="1"/>
  <c r="E29" i="1"/>
  <c r="E33" i="1" s="1"/>
  <c r="D33" i="1"/>
  <c r="F29" i="1"/>
  <c r="F33" i="1" s="1"/>
  <c r="G29" i="1" l="1"/>
  <c r="G31" i="1" l="1"/>
  <c r="G33" i="1" s="1"/>
  <c r="C35" i="1" s="1"/>
  <c r="J25" i="1" s="1"/>
</calcChain>
</file>

<file path=xl/sharedStrings.xml><?xml version="1.0" encoding="utf-8"?>
<sst xmlns="http://schemas.openxmlformats.org/spreadsheetml/2006/main" count="33" uniqueCount="29">
  <si>
    <t>Gordon Growth Model</t>
  </si>
  <si>
    <t>Magnimetrics</t>
  </si>
  <si>
    <t>in EUR</t>
  </si>
  <si>
    <t>Measure</t>
  </si>
  <si>
    <t>Value</t>
  </si>
  <si>
    <t>Expected dividend growth rate (g)</t>
  </si>
  <si>
    <t>Required rate of return (r)</t>
  </si>
  <si>
    <r>
      <t>Expected dividend for next year (D</t>
    </r>
    <r>
      <rPr>
        <vertAlign val="sub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</t>
    </r>
  </si>
  <si>
    <r>
      <t>Dividend per share in current year (D</t>
    </r>
    <r>
      <rPr>
        <vertAlign val="subscript"/>
        <sz val="8"/>
        <color theme="1"/>
        <rFont val="Arial"/>
        <family val="2"/>
      </rPr>
      <t>0</t>
    </r>
    <r>
      <rPr>
        <sz val="8"/>
        <color theme="1"/>
        <rFont val="Arial"/>
        <family val="2"/>
      </rPr>
      <t>)</t>
    </r>
  </si>
  <si>
    <t>Fair value of asset</t>
  </si>
  <si>
    <t>Classic Gordon Growth Model</t>
  </si>
  <si>
    <t>Sensitivity</t>
  </si>
  <si>
    <t>Change</t>
  </si>
  <si>
    <t>Model</t>
  </si>
  <si>
    <t>Rate of Return</t>
  </si>
  <si>
    <t>Growth Rate</t>
  </si>
  <si>
    <t>Edge cases</t>
  </si>
  <si>
    <t>Multistage Gordon Growth Model</t>
  </si>
  <si>
    <t>Year</t>
  </si>
  <si>
    <t>Terminal Value</t>
  </si>
  <si>
    <r>
      <t>Expected dividend for next year (D</t>
    </r>
    <r>
      <rPr>
        <vertAlign val="subscript"/>
        <sz val="8"/>
        <color theme="1"/>
        <rFont val="Arial"/>
        <family val="2"/>
      </rPr>
      <t>i</t>
    </r>
    <r>
      <rPr>
        <sz val="8"/>
        <color theme="1"/>
        <rFont val="Arial"/>
        <family val="2"/>
      </rPr>
      <t>)</t>
    </r>
  </si>
  <si>
    <t>Net present value</t>
  </si>
  <si>
    <t>Rate of Return (r)</t>
  </si>
  <si>
    <t>Terminal Value (GGM)</t>
  </si>
  <si>
    <t>Sensitivity Table</t>
  </si>
  <si>
    <t>Negative g</t>
  </si>
  <si>
    <t>g = r</t>
  </si>
  <si>
    <t>Fair value of asset (GGM)</t>
  </si>
  <si>
    <t>Terminal Growth Rate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</si>
</sst>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i/>
      <sz val="8"/>
      <color theme="1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vertAlign val="subscript"/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i/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2" borderId="0" xfId="0" applyFont="1" applyFill="1"/>
    <xf numFmtId="10" fontId="2" fillId="0" borderId="0" xfId="0" applyNumberFormat="1" applyFont="1"/>
    <xf numFmtId="43" fontId="2" fillId="0" borderId="0" xfId="1" applyFont="1"/>
    <xf numFmtId="43" fontId="2" fillId="0" borderId="0" xfId="0" applyNumberFormat="1" applyFont="1"/>
    <xf numFmtId="0" fontId="4" fillId="0" borderId="1" xfId="0" applyFont="1" applyBorder="1"/>
    <xf numFmtId="43" fontId="4" fillId="0" borderId="1" xfId="1" applyFont="1" applyBorder="1"/>
    <xf numFmtId="0" fontId="9" fillId="3" borderId="0" xfId="0" applyFont="1" applyFill="1"/>
    <xf numFmtId="0" fontId="9" fillId="0" borderId="0" xfId="0" applyFont="1"/>
    <xf numFmtId="10" fontId="2" fillId="0" borderId="0" xfId="2" applyNumberFormat="1" applyFont="1"/>
    <xf numFmtId="0" fontId="10" fillId="0" borderId="0" xfId="0" applyFont="1"/>
    <xf numFmtId="10" fontId="10" fillId="0" borderId="0" xfId="2" applyNumberFormat="1" applyFont="1"/>
    <xf numFmtId="0" fontId="7" fillId="2" borderId="0" xfId="0" applyFont="1" applyFill="1" applyAlignment="1">
      <alignment horizontal="center"/>
    </xf>
    <xf numFmtId="10" fontId="9" fillId="0" borderId="0" xfId="0" applyNumberFormat="1" applyFont="1"/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right" vertical="center" textRotation="90" wrapText="1"/>
    </xf>
    <xf numFmtId="43" fontId="2" fillId="4" borderId="0" xfId="1" applyFont="1" applyFill="1"/>
    <xf numFmtId="43" fontId="2" fillId="5" borderId="0" xfId="1" applyFont="1" applyFill="1"/>
    <xf numFmtId="43" fontId="2" fillId="6" borderId="0" xfId="1" applyFont="1" applyFill="1"/>
    <xf numFmtId="43" fontId="11" fillId="0" borderId="0" xfId="0" applyNumberFormat="1" applyFont="1"/>
    <xf numFmtId="0" fontId="9" fillId="0" borderId="2" xfId="0" applyFont="1" applyBorder="1"/>
    <xf numFmtId="0" fontId="2" fillId="0" borderId="2" xfId="0" applyFont="1" applyBorder="1"/>
    <xf numFmtId="43" fontId="9" fillId="0" borderId="2" xfId="0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377A8-CE9D-41E9-AA9D-8322FC758FCE}">
  <dimension ref="A2:P35"/>
  <sheetViews>
    <sheetView showGridLines="0" tabSelected="1" zoomScaleNormal="100" workbookViewId="0">
      <selection activeCell="M11" sqref="M11"/>
    </sheetView>
  </sheetViews>
  <sheetFormatPr defaultRowHeight="11.25" x14ac:dyDescent="0.2"/>
  <cols>
    <col min="1" max="1" width="2" style="1" customWidth="1"/>
    <col min="2" max="2" width="28.5703125" style="1" bestFit="1" customWidth="1"/>
    <col min="3" max="3" width="9.140625" style="1"/>
    <col min="4" max="4" width="9.140625" style="1" customWidth="1"/>
    <col min="5" max="5" width="12.140625" style="1" bestFit="1" customWidth="1"/>
    <col min="6" max="6" width="12.42578125" style="1" bestFit="1" customWidth="1"/>
    <col min="7" max="7" width="12.42578125" style="1" customWidth="1"/>
    <col min="8" max="8" width="8" style="1" customWidth="1"/>
    <col min="9" max="9" width="10.5703125" style="1" customWidth="1"/>
    <col min="10" max="10" width="7.42578125" style="1" customWidth="1"/>
    <col min="11" max="16384" width="9.140625" style="1"/>
  </cols>
  <sheetData>
    <row r="2" spans="1:16" ht="15.75" x14ac:dyDescent="0.25">
      <c r="B2" s="2" t="s">
        <v>0</v>
      </c>
    </row>
    <row r="3" spans="1:16" x14ac:dyDescent="0.2">
      <c r="B3" s="3" t="s">
        <v>1</v>
      </c>
    </row>
    <row r="5" spans="1:16" x14ac:dyDescent="0.2">
      <c r="B5" s="5" t="s">
        <v>2</v>
      </c>
    </row>
    <row r="7" spans="1:16" x14ac:dyDescent="0.2">
      <c r="A7" s="12">
        <v>1</v>
      </c>
      <c r="B7" s="12" t="s">
        <v>10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9" spans="1:16" x14ac:dyDescent="0.2">
      <c r="B9" s="13" t="s">
        <v>13</v>
      </c>
      <c r="E9" s="13" t="s">
        <v>11</v>
      </c>
      <c r="H9" s="13" t="s">
        <v>16</v>
      </c>
    </row>
    <row r="10" spans="1:16" x14ac:dyDescent="0.2">
      <c r="B10" s="6" t="s">
        <v>3</v>
      </c>
      <c r="C10" s="6" t="s">
        <v>4</v>
      </c>
      <c r="E10" s="6" t="s">
        <v>14</v>
      </c>
      <c r="F10" s="6" t="s">
        <v>15</v>
      </c>
      <c r="H10" s="6" t="s">
        <v>26</v>
      </c>
      <c r="I10" s="6" t="s">
        <v>25</v>
      </c>
    </row>
    <row r="11" spans="1:16" x14ac:dyDescent="0.2">
      <c r="B11" s="1" t="s">
        <v>8</v>
      </c>
      <c r="C11" s="8">
        <v>12.45</v>
      </c>
      <c r="E11" s="9">
        <f>C11</f>
        <v>12.45</v>
      </c>
      <c r="F11" s="9">
        <f>C11</f>
        <v>12.45</v>
      </c>
      <c r="H11" s="9">
        <f>C11</f>
        <v>12.45</v>
      </c>
      <c r="I11" s="9">
        <f>C11</f>
        <v>12.45</v>
      </c>
    </row>
    <row r="12" spans="1:16" x14ac:dyDescent="0.2">
      <c r="B12" s="1" t="s">
        <v>5</v>
      </c>
      <c r="C12" s="7">
        <v>6.5000000000000002E-2</v>
      </c>
      <c r="E12" s="7">
        <f>C12</f>
        <v>6.5000000000000002E-2</v>
      </c>
      <c r="F12" s="7">
        <v>7.0000000000000007E-2</v>
      </c>
      <c r="H12" s="7">
        <f>C12</f>
        <v>6.5000000000000002E-2</v>
      </c>
      <c r="I12" s="7">
        <v>-1.2E-2</v>
      </c>
    </row>
    <row r="13" spans="1:16" x14ac:dyDescent="0.2">
      <c r="B13" s="1" t="s">
        <v>6</v>
      </c>
      <c r="C13" s="7">
        <v>0.08</v>
      </c>
      <c r="E13" s="7">
        <v>0.09</v>
      </c>
      <c r="F13" s="7">
        <f>C13</f>
        <v>0.08</v>
      </c>
      <c r="H13" s="7">
        <f>H12</f>
        <v>6.5000000000000002E-2</v>
      </c>
      <c r="I13" s="7">
        <f>C13</f>
        <v>0.08</v>
      </c>
    </row>
    <row r="15" spans="1:16" x14ac:dyDescent="0.2">
      <c r="B15" s="1" t="s">
        <v>7</v>
      </c>
      <c r="C15" s="8">
        <f>C11*(1+C12)</f>
        <v>13.259249999999998</v>
      </c>
      <c r="E15" s="8">
        <f>E11*(1+E12)</f>
        <v>13.259249999999998</v>
      </c>
      <c r="F15" s="8">
        <f>F11*(1+F12)</f>
        <v>13.3215</v>
      </c>
      <c r="H15" s="8">
        <f>H11*(1+H12)</f>
        <v>13.259249999999998</v>
      </c>
      <c r="I15" s="8">
        <f>I11*(1+I12)</f>
        <v>12.300599999999999</v>
      </c>
    </row>
    <row r="17" spans="1:16" ht="12" thickBot="1" x14ac:dyDescent="0.25">
      <c r="B17" s="10" t="s">
        <v>27</v>
      </c>
      <c r="C17" s="11">
        <f>C15/(C13-C12)</f>
        <v>883.94999999999993</v>
      </c>
      <c r="E17" s="11">
        <f>E15/(E13-E12)</f>
        <v>530.37</v>
      </c>
      <c r="F17" s="11">
        <f>F15/(F13-F12)</f>
        <v>1332.1500000000008</v>
      </c>
      <c r="H17" s="11" t="e">
        <f>H15/(H13-H12)</f>
        <v>#DIV/0!</v>
      </c>
      <c r="I17" s="11">
        <f>I15/(I13-I12)</f>
        <v>133.70217391304348</v>
      </c>
    </row>
    <row r="19" spans="1:16" x14ac:dyDescent="0.2">
      <c r="B19" s="15" t="s">
        <v>12</v>
      </c>
      <c r="C19" s="4"/>
      <c r="D19" s="4"/>
      <c r="E19" s="16">
        <f>E17/$C$17-1</f>
        <v>-0.39999999999999991</v>
      </c>
      <c r="F19" s="16">
        <f>F17/$C$17-1</f>
        <v>0.50704225352112786</v>
      </c>
      <c r="G19" s="15"/>
      <c r="H19" s="15"/>
      <c r="I19" s="16">
        <f>I17/$C$17-1</f>
        <v>-0.84874464176362518</v>
      </c>
    </row>
    <row r="21" spans="1:16" x14ac:dyDescent="0.2">
      <c r="A21" s="12">
        <v>2</v>
      </c>
      <c r="B21" s="12" t="s">
        <v>17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3" spans="1:16" x14ac:dyDescent="0.2">
      <c r="B23" s="13"/>
      <c r="C23" s="13" t="s">
        <v>18</v>
      </c>
      <c r="J23" s="13" t="s">
        <v>24</v>
      </c>
    </row>
    <row r="24" spans="1:16" x14ac:dyDescent="0.2">
      <c r="B24" s="6" t="s">
        <v>3</v>
      </c>
      <c r="C24" s="17">
        <v>0</v>
      </c>
      <c r="D24" s="17">
        <v>1</v>
      </c>
      <c r="E24" s="17">
        <v>2</v>
      </c>
      <c r="F24" s="17">
        <v>3</v>
      </c>
      <c r="G24" s="6" t="s">
        <v>19</v>
      </c>
      <c r="K24" s="19" t="s">
        <v>28</v>
      </c>
      <c r="L24" s="19"/>
      <c r="M24" s="19"/>
      <c r="N24" s="19"/>
      <c r="O24" s="19"/>
    </row>
    <row r="25" spans="1:16" x14ac:dyDescent="0.2">
      <c r="B25" s="1" t="s">
        <v>8</v>
      </c>
      <c r="C25" s="8">
        <f>C11</f>
        <v>12.45</v>
      </c>
      <c r="J25" s="24">
        <f>C35</f>
        <v>271.52195917508413</v>
      </c>
      <c r="K25" s="7">
        <v>5.0000000000000001E-3</v>
      </c>
      <c r="L25" s="7">
        <v>1.4999999999999999E-2</v>
      </c>
      <c r="M25" s="7">
        <v>2.5000000000000001E-2</v>
      </c>
      <c r="N25" s="7">
        <v>3.5000000000000003E-2</v>
      </c>
      <c r="O25" s="7">
        <v>4.4999999999999998E-2</v>
      </c>
    </row>
    <row r="26" spans="1:16" x14ac:dyDescent="0.2">
      <c r="B26" s="1" t="s">
        <v>5</v>
      </c>
      <c r="C26" s="7"/>
      <c r="D26" s="7">
        <v>6.5000000000000002E-2</v>
      </c>
      <c r="E26" s="7">
        <v>0.11</v>
      </c>
      <c r="F26" s="7">
        <v>7.4999999999999997E-2</v>
      </c>
      <c r="G26" s="7">
        <v>2.5000000000000001E-2</v>
      </c>
      <c r="I26" s="20" t="s">
        <v>22</v>
      </c>
      <c r="J26" s="14">
        <v>7.0000000000000007E-2</v>
      </c>
      <c r="K26" s="22">
        <f t="dataTable" ref="K26:O30" dt2D="1" dtr="1" r1="G26" r2="C27"/>
        <v>237.84994037100984</v>
      </c>
      <c r="L26" s="22">
        <v>276.50504033698849</v>
      </c>
      <c r="M26" s="22">
        <v>332.34018473229094</v>
      </c>
      <c r="N26" s="22">
        <v>420.08112592490909</v>
      </c>
      <c r="O26" s="22">
        <v>578.01482007162167</v>
      </c>
    </row>
    <row r="27" spans="1:16" x14ac:dyDescent="0.2">
      <c r="B27" s="13" t="s">
        <v>6</v>
      </c>
      <c r="C27" s="18">
        <f>C13</f>
        <v>0.08</v>
      </c>
      <c r="I27" s="20"/>
      <c r="J27" s="14">
        <v>7.4999999999999997E-2</v>
      </c>
      <c r="K27" s="22">
        <v>220.65490040948777</v>
      </c>
      <c r="L27" s="23">
        <v>253.2523921038399</v>
      </c>
      <c r="M27" s="23">
        <v>298.88888047593298</v>
      </c>
      <c r="N27" s="23">
        <v>367.34361303407252</v>
      </c>
      <c r="O27" s="22">
        <v>481.43483396430503</v>
      </c>
    </row>
    <row r="28" spans="1:16" x14ac:dyDescent="0.2">
      <c r="I28" s="20"/>
      <c r="J28" s="7">
        <v>0.08</v>
      </c>
      <c r="K28" s="22">
        <v>205.75482253086415</v>
      </c>
      <c r="L28" s="23">
        <v>233.5793803418803</v>
      </c>
      <c r="M28" s="21">
        <v>271.52195917508413</v>
      </c>
      <c r="N28" s="23">
        <v>326.32790637860074</v>
      </c>
      <c r="O28" s="22">
        <v>412.45153769841249</v>
      </c>
    </row>
    <row r="29" spans="1:16" x14ac:dyDescent="0.2">
      <c r="B29" s="1" t="s">
        <v>20</v>
      </c>
      <c r="C29" s="8"/>
      <c r="D29" s="9">
        <f>C25*(1+D26)</f>
        <v>13.259249999999998</v>
      </c>
      <c r="E29" s="9">
        <f>D29*(1+E26)</f>
        <v>14.717767499999999</v>
      </c>
      <c r="F29" s="9">
        <f>E29*(1+F26)</f>
        <v>15.821600062499998</v>
      </c>
      <c r="G29" s="9">
        <f>F29*(1+G26)</f>
        <v>16.217140064062498</v>
      </c>
      <c r="I29" s="20"/>
      <c r="J29" s="7">
        <v>8.5000000000000006E-2</v>
      </c>
      <c r="K29" s="22">
        <v>192.71936505871855</v>
      </c>
      <c r="L29" s="23">
        <v>216.71890402065387</v>
      </c>
      <c r="M29" s="23">
        <v>248.71828930323426</v>
      </c>
      <c r="N29" s="23">
        <v>293.5174286988468</v>
      </c>
      <c r="O29" s="22">
        <v>360.71613779226561</v>
      </c>
    </row>
    <row r="30" spans="1:16" x14ac:dyDescent="0.2">
      <c r="I30" s="20"/>
      <c r="J30" s="7">
        <v>0.09</v>
      </c>
      <c r="K30" s="22">
        <v>181.21944392183264</v>
      </c>
      <c r="L30" s="22">
        <v>202.10842311253259</v>
      </c>
      <c r="M30" s="22">
        <v>229.42478051575551</v>
      </c>
      <c r="N30" s="22">
        <v>266.6743587928778</v>
      </c>
      <c r="O30" s="22">
        <v>320.47930519316549</v>
      </c>
    </row>
    <row r="31" spans="1:16" x14ac:dyDescent="0.2">
      <c r="B31" s="25" t="s">
        <v>23</v>
      </c>
      <c r="C31" s="26"/>
      <c r="D31" s="26"/>
      <c r="E31" s="26"/>
      <c r="F31" s="26"/>
      <c r="G31" s="27">
        <f>G29/(C27-G26)</f>
        <v>294.85709207386361</v>
      </c>
    </row>
    <row r="33" spans="2:7" x14ac:dyDescent="0.2">
      <c r="B33" s="13" t="s">
        <v>21</v>
      </c>
      <c r="D33" s="9">
        <f>D29/(1+$C$27)^D24</f>
        <v>12.27708333333333</v>
      </c>
      <c r="E33" s="9">
        <f t="shared" ref="E33:F33" si="0">E29/(1+$C$27)^E24</f>
        <v>12.618113425925923</v>
      </c>
      <c r="F33" s="9">
        <f t="shared" si="0"/>
        <v>12.55969623413923</v>
      </c>
      <c r="G33" s="9">
        <f>G31/(1+$C$27)^F24</f>
        <v>234.06706618168565</v>
      </c>
    </row>
    <row r="35" spans="2:7" ht="12" thickBot="1" x14ac:dyDescent="0.25">
      <c r="B35" s="10" t="s">
        <v>9</v>
      </c>
      <c r="C35" s="11">
        <f>SUM(D33:G33)</f>
        <v>271.52195917508413</v>
      </c>
    </row>
  </sheetData>
  <mergeCells count="2">
    <mergeCell ref="K24:O24"/>
    <mergeCell ref="I26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GGM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2020-12-11T07:42:38Z</dcterms:created>
  <dcterms:modified xsi:type="dcterms:W3CDTF">2020-12-11T12:14:50Z</dcterms:modified>
</cp:coreProperties>
</file>