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0. Personal\"/>
    </mc:Choice>
  </mc:AlternateContent>
  <bookViews>
    <workbookView xWindow="0" yWindow="0" windowWidth="28800" windowHeight="12450"/>
  </bookViews>
  <sheets>
    <sheet name="CAGR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7" i="1" l="1"/>
  <c r="D38" i="1" s="1"/>
  <c r="E38" i="1" s="1"/>
  <c r="F38" i="1" s="1"/>
  <c r="G38" i="1" s="1"/>
  <c r="H38" i="1" s="1"/>
  <c r="C15" i="1"/>
  <c r="C16" i="1" s="1"/>
  <c r="D15" i="1"/>
  <c r="E15" i="1"/>
  <c r="F15" i="1"/>
  <c r="F16" i="1" s="1"/>
  <c r="G15" i="1"/>
  <c r="G16" i="1" s="1"/>
  <c r="D16" i="1"/>
  <c r="E16" i="1"/>
  <c r="E25" i="1"/>
  <c r="F25" i="1"/>
  <c r="G25" i="1"/>
  <c r="D25" i="1"/>
  <c r="D11" i="1"/>
  <c r="E11" i="1" s="1"/>
  <c r="F11" i="1" s="1"/>
  <c r="G11" i="1" s="1"/>
  <c r="H29" i="1" s="1"/>
  <c r="D40" i="1" s="1"/>
  <c r="E40" i="1" s="1"/>
  <c r="F40" i="1" s="1"/>
  <c r="G40" i="1" s="1"/>
  <c r="H40" i="1" s="1"/>
  <c r="H25" i="1" l="1"/>
  <c r="D37" i="1" s="1"/>
  <c r="E37" i="1" s="1"/>
  <c r="F37" i="1" s="1"/>
  <c r="G37" i="1" s="1"/>
  <c r="H37" i="1" s="1"/>
  <c r="F23" i="1"/>
  <c r="H30" i="1"/>
  <c r="E23" i="1"/>
  <c r="D23" i="1"/>
  <c r="G23" i="1"/>
</calcChain>
</file>

<file path=xl/sharedStrings.xml><?xml version="1.0" encoding="utf-8"?>
<sst xmlns="http://schemas.openxmlformats.org/spreadsheetml/2006/main" count="32" uniqueCount="28">
  <si>
    <t>FY 2016</t>
  </si>
  <si>
    <t>FY 2017</t>
  </si>
  <si>
    <t>FY 2018</t>
  </si>
  <si>
    <t>FY 2019</t>
  </si>
  <si>
    <t>in EUR</t>
  </si>
  <si>
    <t>FY 2020</t>
  </si>
  <si>
    <t>Compound Annual Growth Rate Analysis</t>
  </si>
  <si>
    <t>Magnimetrics</t>
  </si>
  <si>
    <t>AVG</t>
  </si>
  <si>
    <t>Total Return</t>
  </si>
  <si>
    <t>Growth Performance</t>
  </si>
  <si>
    <t>FY 2021</t>
  </si>
  <si>
    <t>FY 2022</t>
  </si>
  <si>
    <t>FY 2023</t>
  </si>
  <si>
    <t>FY 2024</t>
  </si>
  <si>
    <t>FY 2025</t>
  </si>
  <si>
    <t>Sales Forecast Performance</t>
  </si>
  <si>
    <t>Growth Rate</t>
  </si>
  <si>
    <t>CAGR Formula</t>
  </si>
  <si>
    <t>RRI Function (check)</t>
  </si>
  <si>
    <t>Forecast via AVG Growth</t>
  </si>
  <si>
    <t>Forecast via Total Return</t>
  </si>
  <si>
    <t>Forecast via CAGR</t>
  </si>
  <si>
    <t>Sales Performance (Historical Data)</t>
  </si>
  <si>
    <t>Sales Revenue</t>
  </si>
  <si>
    <t>Cost Of Goods Sold</t>
  </si>
  <si>
    <t>Gross Profit</t>
  </si>
  <si>
    <t>Gross Profit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</si>
</sst>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_-* #,##0_-;[Red]\(#,##0\)_-;_-* &quot;-&quot;??_-;_-@_-"/>
    <numFmt numFmtId="166" formatCode="0.0%"/>
    <numFmt numFmtId="167" formatCode="_-* #,##0_-;\-* #,##0_-;_-* &quot;-&quot;??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</font>
    <font>
      <u/>
      <sz val="11"/>
      <color theme="10"/>
      <name val="Calibri"/>
      <family val="2"/>
      <charset val="204"/>
      <scheme val="minor"/>
    </font>
    <font>
      <b/>
      <u/>
      <sz val="8"/>
      <color theme="10"/>
      <name val="Calibri"/>
      <family val="2"/>
      <scheme val="minor"/>
    </font>
    <font>
      <b/>
      <sz val="12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8"/>
      <color theme="8" tint="-0.499984740745262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4" fillId="0" borderId="0" xfId="3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2" borderId="0" xfId="0" applyFont="1" applyFill="1"/>
    <xf numFmtId="0" fontId="10" fillId="2" borderId="0" xfId="0" applyFont="1" applyFill="1"/>
    <xf numFmtId="0" fontId="10" fillId="0" borderId="0" xfId="0" applyFont="1"/>
    <xf numFmtId="165" fontId="10" fillId="0" borderId="0" xfId="1" applyNumberFormat="1" applyFont="1"/>
    <xf numFmtId="0" fontId="9" fillId="0" borderId="1" xfId="0" applyFont="1" applyBorder="1"/>
    <xf numFmtId="165" fontId="9" fillId="0" borderId="1" xfId="1" applyNumberFormat="1" applyFont="1" applyBorder="1"/>
    <xf numFmtId="0" fontId="11" fillId="0" borderId="2" xfId="0" applyFont="1" applyBorder="1"/>
    <xf numFmtId="166" fontId="11" fillId="0" borderId="2" xfId="2" applyNumberFormat="1" applyFont="1" applyBorder="1"/>
    <xf numFmtId="0" fontId="11" fillId="0" borderId="0" xfId="0" applyFont="1"/>
    <xf numFmtId="165" fontId="11" fillId="0" borderId="0" xfId="1" applyNumberFormat="1" applyFont="1" applyBorder="1"/>
    <xf numFmtId="167" fontId="10" fillId="0" borderId="0" xfId="1" applyNumberFormat="1" applyFont="1"/>
    <xf numFmtId="0" fontId="8" fillId="3" borderId="0" xfId="0" applyFont="1" applyFill="1"/>
    <xf numFmtId="0" fontId="8" fillId="3" borderId="0" xfId="0" applyFont="1" applyFill="1" applyAlignment="1">
      <alignment horizontal="center"/>
    </xf>
    <xf numFmtId="0" fontId="2" fillId="0" borderId="1" xfId="0" applyFont="1" applyBorder="1"/>
    <xf numFmtId="166" fontId="2" fillId="0" borderId="1" xfId="2" applyNumberFormat="1" applyFont="1" applyBorder="1" applyAlignment="1">
      <alignment horizontal="center"/>
    </xf>
    <xf numFmtId="0" fontId="2" fillId="0" borderId="3" xfId="0" applyFont="1" applyBorder="1"/>
    <xf numFmtId="0" fontId="13" fillId="0" borderId="3" xfId="0" applyFont="1" applyBorder="1"/>
    <xf numFmtId="166" fontId="13" fillId="0" borderId="3" xfId="2" applyNumberFormat="1" applyFont="1" applyBorder="1" applyAlignment="1">
      <alignment horizontal="center"/>
    </xf>
    <xf numFmtId="0" fontId="14" fillId="0" borderId="0" xfId="0" applyFont="1"/>
    <xf numFmtId="166" fontId="14" fillId="0" borderId="0" xfId="2" applyNumberFormat="1" applyFont="1" applyAlignment="1">
      <alignment horizontal="center"/>
    </xf>
    <xf numFmtId="0" fontId="15" fillId="0" borderId="0" xfId="0" applyFont="1"/>
    <xf numFmtId="167" fontId="13" fillId="0" borderId="3" xfId="1" applyNumberFormat="1" applyFont="1" applyBorder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showGridLines="0" tabSelected="1" zoomScaleNormal="100" workbookViewId="0">
      <selection activeCell="J9" sqref="J9"/>
    </sheetView>
  </sheetViews>
  <sheetFormatPr defaultRowHeight="11.25" x14ac:dyDescent="0.2"/>
  <cols>
    <col min="1" max="1" width="2" style="1" customWidth="1"/>
    <col min="2" max="2" width="21.42578125" style="1" customWidth="1"/>
    <col min="3" max="3" width="11.28515625" style="1" bestFit="1" customWidth="1"/>
    <col min="4" max="5" width="11.85546875" style="1" customWidth="1"/>
    <col min="6" max="8" width="12" style="1" bestFit="1" customWidth="1"/>
    <col min="9" max="9" width="9.140625" style="1" customWidth="1"/>
    <col min="10" max="10" width="10.7109375" style="1" bestFit="1" customWidth="1"/>
    <col min="11" max="11" width="12.85546875" style="1" bestFit="1" customWidth="1"/>
    <col min="12" max="12" width="14.42578125" style="1" bestFit="1" customWidth="1"/>
    <col min="13" max="15" width="14.28515625" style="1" bestFit="1" customWidth="1"/>
    <col min="16" max="16384" width="9.140625" style="1"/>
  </cols>
  <sheetData>
    <row r="1" spans="1:8" x14ac:dyDescent="0.2">
      <c r="B1" s="2"/>
    </row>
    <row r="2" spans="1:8" ht="15.75" x14ac:dyDescent="0.25">
      <c r="B2" s="3" t="s">
        <v>6</v>
      </c>
    </row>
    <row r="3" spans="1:8" ht="12" x14ac:dyDescent="0.2">
      <c r="B3" s="4" t="s">
        <v>7</v>
      </c>
    </row>
    <row r="5" spans="1:8" x14ac:dyDescent="0.2">
      <c r="B5" s="5" t="s">
        <v>4</v>
      </c>
    </row>
    <row r="7" spans="1:8" x14ac:dyDescent="0.2">
      <c r="A7" s="18"/>
      <c r="B7" s="17"/>
      <c r="C7" s="18" t="s">
        <v>0</v>
      </c>
      <c r="D7" s="18" t="s">
        <v>1</v>
      </c>
      <c r="E7" s="18" t="s">
        <v>2</v>
      </c>
      <c r="F7" s="18" t="s">
        <v>3</v>
      </c>
      <c r="G7" s="18" t="s">
        <v>5</v>
      </c>
      <c r="H7" s="18"/>
    </row>
    <row r="9" spans="1:8" x14ac:dyDescent="0.2">
      <c r="A9" s="6"/>
      <c r="B9" s="6" t="s">
        <v>23</v>
      </c>
      <c r="C9" s="7"/>
      <c r="D9" s="7"/>
      <c r="E9" s="7"/>
      <c r="F9" s="7"/>
      <c r="G9" s="7"/>
      <c r="H9" s="7"/>
    </row>
    <row r="10" spans="1:8" x14ac:dyDescent="0.2">
      <c r="A10" s="8"/>
      <c r="B10" s="8"/>
      <c r="C10" s="8"/>
      <c r="D10" s="8"/>
      <c r="E10" s="8"/>
      <c r="F10" s="8"/>
      <c r="G10" s="8"/>
      <c r="H10" s="8"/>
    </row>
    <row r="11" spans="1:8" x14ac:dyDescent="0.2">
      <c r="A11" s="8"/>
      <c r="B11" s="17"/>
      <c r="C11" s="18">
        <v>0</v>
      </c>
      <c r="D11" s="18">
        <f>C11+1</f>
        <v>1</v>
      </c>
      <c r="E11" s="18">
        <f t="shared" ref="E11:G11" si="0">D11+1</f>
        <v>2</v>
      </c>
      <c r="F11" s="18">
        <f t="shared" si="0"/>
        <v>3</v>
      </c>
      <c r="G11" s="18">
        <f t="shared" si="0"/>
        <v>4</v>
      </c>
      <c r="H11" s="18"/>
    </row>
    <row r="12" spans="1:8" x14ac:dyDescent="0.2">
      <c r="A12" s="8"/>
      <c r="B12" s="8"/>
      <c r="C12" s="8"/>
      <c r="D12" s="8"/>
      <c r="E12" s="8"/>
      <c r="F12" s="8"/>
      <c r="G12" s="8"/>
      <c r="H12" s="8"/>
    </row>
    <row r="13" spans="1:8" x14ac:dyDescent="0.2">
      <c r="A13" s="8"/>
      <c r="B13" s="8" t="s">
        <v>24</v>
      </c>
      <c r="C13" s="9">
        <v>394964586.94461733</v>
      </c>
      <c r="D13" s="9">
        <v>412737993.3571251</v>
      </c>
      <c r="E13" s="9">
        <v>511795111.76283514</v>
      </c>
      <c r="F13" s="9">
        <v>313218608.39885521</v>
      </c>
      <c r="G13" s="9">
        <v>631440631.59705567</v>
      </c>
      <c r="H13" s="9"/>
    </row>
    <row r="14" spans="1:8" x14ac:dyDescent="0.2">
      <c r="A14" s="8"/>
      <c r="B14" s="8" t="s">
        <v>25</v>
      </c>
      <c r="C14" s="9">
        <v>-304122731.94735533</v>
      </c>
      <c r="D14" s="9">
        <v>-319046468.86505771</v>
      </c>
      <c r="E14" s="9">
        <v>-403294548.06911409</v>
      </c>
      <c r="F14" s="9">
        <v>-249322012.28548861</v>
      </c>
      <c r="G14" s="9">
        <v>-480336073.18026501</v>
      </c>
      <c r="H14" s="9"/>
    </row>
    <row r="15" spans="1:8" x14ac:dyDescent="0.2">
      <c r="A15" s="8"/>
      <c r="B15" s="10" t="s">
        <v>26</v>
      </c>
      <c r="C15" s="11">
        <f>SUM(C13:C14)</f>
        <v>90841854.997262001</v>
      </c>
      <c r="D15" s="11">
        <f t="shared" ref="D15:G15" si="1">SUM(D13:D14)</f>
        <v>93691524.492067397</v>
      </c>
      <c r="E15" s="11">
        <f t="shared" si="1"/>
        <v>108500563.69372106</v>
      </c>
      <c r="F15" s="11">
        <f t="shared" si="1"/>
        <v>63896596.113366604</v>
      </c>
      <c r="G15" s="11">
        <f t="shared" si="1"/>
        <v>151104558.41679066</v>
      </c>
      <c r="H15" s="11"/>
    </row>
    <row r="16" spans="1:8" ht="12" thickBot="1" x14ac:dyDescent="0.25">
      <c r="A16" s="8"/>
      <c r="B16" s="12" t="s">
        <v>27</v>
      </c>
      <c r="C16" s="13">
        <f>C15/C13</f>
        <v>0.23000000000000004</v>
      </c>
      <c r="D16" s="13">
        <f t="shared" ref="D16:G16" si="2">D15/D13</f>
        <v>0.22700000000000001</v>
      </c>
      <c r="E16" s="13">
        <f t="shared" si="2"/>
        <v>0.21200000000000002</v>
      </c>
      <c r="F16" s="13">
        <f t="shared" si="2"/>
        <v>0.20400000000000046</v>
      </c>
      <c r="G16" s="13">
        <f t="shared" si="2"/>
        <v>0.23930129113581616</v>
      </c>
      <c r="H16" s="13"/>
    </row>
    <row r="17" spans="1:8" ht="12" thickTop="1" x14ac:dyDescent="0.2">
      <c r="A17" s="8"/>
      <c r="B17" s="14"/>
      <c r="C17" s="15"/>
      <c r="D17" s="15"/>
      <c r="E17" s="15"/>
      <c r="F17" s="15"/>
      <c r="G17" s="15"/>
    </row>
    <row r="19" spans="1:8" x14ac:dyDescent="0.2">
      <c r="A19" s="18"/>
      <c r="B19" s="18"/>
      <c r="C19" s="18"/>
      <c r="D19" s="18" t="s">
        <v>1</v>
      </c>
      <c r="E19" s="18" t="s">
        <v>2</v>
      </c>
      <c r="F19" s="18" t="s">
        <v>3</v>
      </c>
      <c r="G19" s="18" t="s">
        <v>5</v>
      </c>
      <c r="H19" s="18"/>
    </row>
    <row r="21" spans="1:8" x14ac:dyDescent="0.2">
      <c r="A21" s="6"/>
      <c r="B21" s="6" t="s">
        <v>10</v>
      </c>
      <c r="C21" s="6"/>
      <c r="D21" s="6"/>
      <c r="E21" s="6"/>
      <c r="F21" s="6"/>
      <c r="G21" s="6"/>
      <c r="H21" s="6"/>
    </row>
    <row r="23" spans="1:8" x14ac:dyDescent="0.2">
      <c r="B23" s="18"/>
      <c r="C23" s="18"/>
      <c r="D23" s="18">
        <f>D11</f>
        <v>1</v>
      </c>
      <c r="E23" s="18">
        <f>E11</f>
        <v>2</v>
      </c>
      <c r="F23" s="18">
        <f>F11</f>
        <v>3</v>
      </c>
      <c r="G23" s="18">
        <f>G11</f>
        <v>4</v>
      </c>
      <c r="H23" s="18" t="s">
        <v>8</v>
      </c>
    </row>
    <row r="25" spans="1:8" x14ac:dyDescent="0.2">
      <c r="B25" s="19" t="s">
        <v>17</v>
      </c>
      <c r="C25" s="19"/>
      <c r="D25" s="20">
        <f>D13/C13-1</f>
        <v>4.4999999999999929E-2</v>
      </c>
      <c r="E25" s="20">
        <f>E13/D13-1</f>
        <v>0.24</v>
      </c>
      <c r="F25" s="20">
        <f>F13/E13-1</f>
        <v>-0.38799999999999979</v>
      </c>
      <c r="G25" s="20">
        <f>G13/F13-1</f>
        <v>1.0159741939501048</v>
      </c>
      <c r="H25" s="20">
        <f>AVERAGE(D25:G25)</f>
        <v>0.22824354848752623</v>
      </c>
    </row>
    <row r="27" spans="1:8" x14ac:dyDescent="0.2">
      <c r="B27" s="19" t="s">
        <v>9</v>
      </c>
      <c r="C27" s="19"/>
      <c r="D27" s="19"/>
      <c r="E27" s="19"/>
      <c r="F27" s="19"/>
      <c r="G27" s="19"/>
      <c r="H27" s="20">
        <f>(G13/C13-1)/G11</f>
        <v>0.14968180215964366</v>
      </c>
    </row>
    <row r="29" spans="1:8" ht="12" thickBot="1" x14ac:dyDescent="0.25">
      <c r="B29" s="22" t="s">
        <v>18</v>
      </c>
      <c r="C29" s="22"/>
      <c r="D29" s="22"/>
      <c r="E29" s="22"/>
      <c r="F29" s="22"/>
      <c r="G29" s="22"/>
      <c r="H29" s="23">
        <f>(G13/C13)^(1/G11)-1</f>
        <v>0.12445891388266817</v>
      </c>
    </row>
    <row r="30" spans="1:8" x14ac:dyDescent="0.2">
      <c r="B30" s="24" t="s">
        <v>19</v>
      </c>
      <c r="C30" s="24"/>
      <c r="D30" s="24"/>
      <c r="E30" s="24"/>
      <c r="F30" s="24"/>
      <c r="G30" s="24"/>
      <c r="H30" s="25">
        <f>_xlfn.RRI(G11,C13,G13)</f>
        <v>0.12445891388266817</v>
      </c>
    </row>
    <row r="33" spans="1:8" x14ac:dyDescent="0.2">
      <c r="A33" s="18"/>
      <c r="B33" s="18"/>
      <c r="C33" s="18"/>
      <c r="D33" s="18" t="s">
        <v>11</v>
      </c>
      <c r="E33" s="18" t="s">
        <v>12</v>
      </c>
      <c r="F33" s="18" t="s">
        <v>13</v>
      </c>
      <c r="G33" s="18" t="s">
        <v>14</v>
      </c>
      <c r="H33" s="18" t="s">
        <v>15</v>
      </c>
    </row>
    <row r="35" spans="1:8" x14ac:dyDescent="0.2">
      <c r="A35" s="6"/>
      <c r="B35" s="6" t="s">
        <v>16</v>
      </c>
      <c r="C35" s="6"/>
      <c r="D35" s="6"/>
      <c r="E35" s="6"/>
      <c r="F35" s="6"/>
      <c r="G35" s="6"/>
      <c r="H35" s="6"/>
    </row>
    <row r="37" spans="1:8" x14ac:dyDescent="0.2">
      <c r="B37" s="26" t="s">
        <v>20</v>
      </c>
      <c r="D37" s="16">
        <f>G13*(1+$H$25)</f>
        <v>775562882.01197243</v>
      </c>
      <c r="E37" s="16">
        <f>D37*(1+$H$25)</f>
        <v>952580106.27759767</v>
      </c>
      <c r="F37" s="16">
        <f>E37*(1+$H$25)</f>
        <v>1170000369.9530215</v>
      </c>
      <c r="G37" s="16">
        <f>F37*(1+$H$25)</f>
        <v>1437045406.1228178</v>
      </c>
      <c r="H37" s="16">
        <f>G37*(1+$H$25)</f>
        <v>1765041748.9539881</v>
      </c>
    </row>
    <row r="38" spans="1:8" x14ac:dyDescent="0.2">
      <c r="B38" s="26" t="s">
        <v>21</v>
      </c>
      <c r="D38" s="16">
        <f>G13*(1+$H$27)</f>
        <v>725955803.29132664</v>
      </c>
      <c r="E38" s="16">
        <f>D38*(1+$H$27)</f>
        <v>834618176.21622431</v>
      </c>
      <c r="F38" s="16">
        <f>E38*(1+$H$27)</f>
        <v>959545328.94746387</v>
      </c>
      <c r="G38" s="16">
        <f>F38*(1+$H$27)</f>
        <v>1103171803.0381885</v>
      </c>
      <c r="H38" s="16">
        <f>G38*(1+$H$27)</f>
        <v>1268296546.6086481</v>
      </c>
    </row>
    <row r="39" spans="1:8" x14ac:dyDescent="0.2">
      <c r="D39" s="16"/>
      <c r="E39" s="16"/>
      <c r="F39" s="16"/>
      <c r="G39" s="16"/>
      <c r="H39" s="16"/>
    </row>
    <row r="40" spans="1:8" ht="12" thickBot="1" x14ac:dyDescent="0.25">
      <c r="B40" s="22" t="s">
        <v>22</v>
      </c>
      <c r="C40" s="21"/>
      <c r="D40" s="27">
        <f>G13*(1+$H$29)</f>
        <v>710029046.78701127</v>
      </c>
      <c r="E40" s="27">
        <f>D40*(1+$H$29)</f>
        <v>798398490.77526891</v>
      </c>
      <c r="F40" s="27">
        <f>E40*(1+$H$29)</f>
        <v>897766299.78272033</v>
      </c>
      <c r="G40" s="27">
        <f>F40*(1+$H$29)</f>
        <v>1009501318.3741395</v>
      </c>
      <c r="H40" s="27">
        <f>G40*(1+$H$29)</f>
        <v>1135142756.0221066</v>
      </c>
    </row>
  </sheetData>
  <phoneticPr fontId="1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CAGR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Dobromir.Dikov</dc:creator>
  <cp:lastModifiedBy>Dobromir Dikov</cp:lastModifiedBy>
  <dcterms:created xsi:type="dcterms:W3CDTF">2020-02-12T21:04:02Z</dcterms:created>
  <dcterms:modified xsi:type="dcterms:W3CDTF">2020-02-27T09:08:05Z</dcterms:modified>
</cp:coreProperties>
</file>