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ikov\Downloads\"/>
    </mc:Choice>
  </mc:AlternateContent>
  <bookViews>
    <workbookView xWindow="0" yWindow="0" windowWidth="28800" windowHeight="12300"/>
  </bookViews>
  <sheets>
    <sheet name="Terminal Valu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0" i="1" l="1"/>
  <c r="H21" i="1" l="1"/>
  <c r="H13" i="1"/>
  <c r="G13" i="1"/>
  <c r="F13" i="1"/>
  <c r="C20" i="1" s="1"/>
  <c r="E13" i="1"/>
  <c r="D13" i="1"/>
  <c r="C13" i="1"/>
  <c r="H24" i="1" l="1"/>
  <c r="H27" i="1" s="1"/>
  <c r="H29" i="1" s="1"/>
</calcChain>
</file>

<file path=xl/sharedStrings.xml><?xml version="1.0" encoding="utf-8"?>
<sst xmlns="http://schemas.openxmlformats.org/spreadsheetml/2006/main" count="34" uniqueCount="33">
  <si>
    <t>Terminal Value Calculation</t>
  </si>
  <si>
    <t>Historical Data:</t>
  </si>
  <si>
    <t>Forecasted Performance:</t>
  </si>
  <si>
    <t>2X16</t>
  </si>
  <si>
    <t>2X17</t>
  </si>
  <si>
    <t>2X18</t>
  </si>
  <si>
    <t>2X19</t>
  </si>
  <si>
    <t>2X20</t>
  </si>
  <si>
    <t>2X21</t>
  </si>
  <si>
    <t>Free Cash Flow</t>
  </si>
  <si>
    <t>Net Profit</t>
  </si>
  <si>
    <t>Adjustmetns:</t>
  </si>
  <si>
    <t>Add Depreciation</t>
  </si>
  <si>
    <t>Less Capex</t>
  </si>
  <si>
    <t>Less Change in WC</t>
  </si>
  <si>
    <t>r (WACC)</t>
  </si>
  <si>
    <t>g (growth rate)</t>
  </si>
  <si>
    <t>Present Value of Forecast period</t>
  </si>
  <si>
    <t>Perpetual Growth Model</t>
  </si>
  <si>
    <t>Net Present Value</t>
  </si>
  <si>
    <t>Terminal Value</t>
  </si>
  <si>
    <t>NPV of TV</t>
  </si>
  <si>
    <t>Enterprise Value</t>
  </si>
  <si>
    <t>Total EV</t>
  </si>
  <si>
    <t>Less Financing Debt</t>
  </si>
  <si>
    <t>Plus Cash</t>
  </si>
  <si>
    <t>Equity Value</t>
  </si>
  <si>
    <t>Number of Shares</t>
  </si>
  <si>
    <t>Value per share</t>
  </si>
  <si>
    <t>Magnimetrics takes no responsibility for any losses that may arise from using the information within this file</t>
  </si>
  <si>
    <t>magnimetrics.com</t>
  </si>
  <si>
    <t>Model Input Assumptions</t>
  </si>
  <si>
    <r>
      <t xml:space="preserve">Terminal Value Calculation Template prepared by </t>
    </r>
    <r>
      <rPr>
        <b/>
        <i/>
        <sz val="11"/>
        <color theme="1"/>
        <rFont val="Calibri"/>
        <family val="2"/>
        <charset val="204"/>
        <scheme val="minor"/>
      </rPr>
      <t>Magnimetrics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</si>
</sst>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л_в_._-;\-* #,##0.00\ _л_в_._-;_-* &quot;-&quot;??\ _л_в_._-;_-@_-"/>
    <numFmt numFmtId="165" formatCode="_-* #,##0\ _л_в_._-;\-* #,##0\ _л_в_._-;_-* &quot;-&quot;??\ _л_в_.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b/>
      <sz val="36"/>
      <color theme="4" tint="-0.499984740745262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3" borderId="2" applyNumberFormat="0" applyAlignment="0" applyProtection="0"/>
    <xf numFmtId="0" fontId="6" fillId="5" borderId="2" applyNumberFormat="0" applyAlignment="0" applyProtection="0"/>
  </cellStyleXfs>
  <cellXfs count="22">
    <xf numFmtId="0" fontId="0" fillId="0" borderId="0" xfId="0"/>
    <xf numFmtId="0" fontId="2" fillId="0" borderId="0" xfId="0" applyFont="1"/>
    <xf numFmtId="0" fontId="0" fillId="2" borderId="0" xfId="0" applyFill="1"/>
    <xf numFmtId="0" fontId="0" fillId="2" borderId="1" xfId="0" applyFill="1" applyBorder="1"/>
    <xf numFmtId="0" fontId="3" fillId="2" borderId="0" xfId="0" applyFont="1" applyFill="1" applyBorder="1" applyAlignment="1">
      <alignment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165" fontId="0" fillId="0" borderId="0" xfId="1" applyNumberFormat="1" applyFont="1"/>
    <xf numFmtId="9" fontId="5" fillId="3" borderId="2" xfId="2" applyNumberFormat="1"/>
    <xf numFmtId="0" fontId="7" fillId="0" borderId="0" xfId="0" applyFont="1"/>
    <xf numFmtId="0" fontId="9" fillId="0" borderId="0" xfId="0" applyFont="1"/>
    <xf numFmtId="9" fontId="5" fillId="3" borderId="4" xfId="2" applyNumberFormat="1" applyBorder="1"/>
    <xf numFmtId="0" fontId="9" fillId="0" borderId="5" xfId="0" applyFont="1" applyBorder="1" applyAlignment="1">
      <alignment horizontal="center"/>
    </xf>
    <xf numFmtId="165" fontId="6" fillId="5" borderId="2" xfId="3" applyNumberFormat="1"/>
    <xf numFmtId="165" fontId="6" fillId="5" borderId="4" xfId="3" applyNumberFormat="1" applyBorder="1"/>
    <xf numFmtId="0" fontId="7" fillId="0" borderId="0" xfId="0" applyFont="1" applyBorder="1" applyAlignment="1"/>
    <xf numFmtId="164" fontId="7" fillId="0" borderId="3" xfId="1" applyFont="1" applyBorder="1"/>
    <xf numFmtId="165" fontId="7" fillId="0" borderId="3" xfId="0" applyNumberFormat="1" applyFont="1" applyBorder="1"/>
    <xf numFmtId="0" fontId="0" fillId="4" borderId="0" xfId="0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6" borderId="1" xfId="0" applyFill="1" applyBorder="1" applyAlignment="1">
      <alignment horizontal="center"/>
    </xf>
  </cellXfs>
  <cellStyles count="4">
    <cellStyle name="Calculation" xfId="3" builtinId="22"/>
    <cellStyle name="Comma" xfId="1" builtinId="3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agnimetrics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102038</xdr:colOff>
      <xdr:row>0</xdr:row>
      <xdr:rowOff>68013</xdr:rowOff>
    </xdr:from>
    <xdr:to>
      <xdr:col>7</xdr:col>
      <xdr:colOff>954134</xdr:colOff>
      <xdr:row>2</xdr:row>
      <xdr:rowOff>19217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2220" y="68013"/>
          <a:ext cx="852096" cy="8604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gnimetr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showGridLines="0" tabSelected="1" zoomScale="110" zoomScaleNormal="110" workbookViewId="0">
      <selection activeCell="G12" sqref="G12"/>
    </sheetView>
  </sheetViews>
  <sheetFormatPr defaultColWidth="0" defaultRowHeight="15" zeroHeight="1" x14ac:dyDescent="0.25"/>
  <cols>
    <col min="1" max="1" width="3.140625" customWidth="1"/>
    <col min="2" max="2" width="18" customWidth="1"/>
    <col min="3" max="8" width="16.140625" customWidth="1"/>
    <col min="9" max="9" width="2.42578125" customWidth="1"/>
    <col min="10" max="10" width="0" hidden="1" customWidth="1"/>
    <col min="11" max="16384" width="9.140625" hidden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56.25" customHeight="1" x14ac:dyDescent="0.25">
      <c r="A2" s="2"/>
      <c r="B2" s="4" t="s">
        <v>0</v>
      </c>
      <c r="C2" s="4"/>
      <c r="D2" s="4"/>
      <c r="E2" s="4"/>
      <c r="F2" s="4"/>
      <c r="G2" s="4"/>
      <c r="H2" s="4"/>
      <c r="I2" s="2"/>
    </row>
    <row r="3" spans="1:9" ht="18.75" customHeight="1" x14ac:dyDescent="0.25">
      <c r="A3" s="3"/>
      <c r="B3" s="3"/>
      <c r="C3" s="3"/>
      <c r="D3" s="3"/>
      <c r="E3" s="3"/>
      <c r="F3" s="3"/>
      <c r="G3" s="3"/>
      <c r="H3" s="5" t="s">
        <v>30</v>
      </c>
      <c r="I3" s="3"/>
    </row>
    <row r="4" spans="1:9" x14ac:dyDescent="0.25"/>
    <row r="5" spans="1:9" x14ac:dyDescent="0.25">
      <c r="C5" s="21" t="s">
        <v>1</v>
      </c>
      <c r="D5" s="21"/>
      <c r="E5" s="21"/>
      <c r="F5" s="18" t="s">
        <v>2</v>
      </c>
      <c r="G5" s="18"/>
      <c r="H5" s="18"/>
    </row>
    <row r="6" spans="1:9" x14ac:dyDescent="0.25"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</row>
    <row r="7" spans="1:9" x14ac:dyDescent="0.25">
      <c r="B7" s="9" t="s">
        <v>9</v>
      </c>
    </row>
    <row r="8" spans="1:9" x14ac:dyDescent="0.25">
      <c r="B8" t="s">
        <v>10</v>
      </c>
      <c r="C8" s="7">
        <v>1700</v>
      </c>
      <c r="D8" s="7">
        <v>2100</v>
      </c>
      <c r="E8" s="7">
        <v>2250</v>
      </c>
      <c r="F8" s="7">
        <v>2500</v>
      </c>
      <c r="G8" s="7">
        <v>3000</v>
      </c>
      <c r="H8" s="7">
        <v>3500</v>
      </c>
    </row>
    <row r="9" spans="1:9" x14ac:dyDescent="0.25">
      <c r="B9" s="10" t="s">
        <v>11</v>
      </c>
    </row>
    <row r="10" spans="1:9" x14ac:dyDescent="0.25">
      <c r="B10" t="s">
        <v>12</v>
      </c>
      <c r="C10" s="7">
        <v>120</v>
      </c>
      <c r="D10" s="7">
        <v>125</v>
      </c>
      <c r="E10" s="7">
        <v>135</v>
      </c>
      <c r="F10" s="7">
        <v>140</v>
      </c>
      <c r="G10" s="7">
        <v>140</v>
      </c>
      <c r="H10" s="7">
        <v>140</v>
      </c>
    </row>
    <row r="11" spans="1:9" x14ac:dyDescent="0.25">
      <c r="B11" t="s">
        <v>13</v>
      </c>
      <c r="C11" s="7">
        <v>100</v>
      </c>
      <c r="D11" s="7">
        <v>90</v>
      </c>
      <c r="E11" s="7">
        <v>110</v>
      </c>
      <c r="F11" s="7">
        <v>100</v>
      </c>
      <c r="G11" s="7">
        <v>100</v>
      </c>
      <c r="H11" s="7">
        <v>100</v>
      </c>
    </row>
    <row r="12" spans="1:9" x14ac:dyDescent="0.25">
      <c r="B12" t="s">
        <v>14</v>
      </c>
      <c r="C12" s="7">
        <v>50</v>
      </c>
      <c r="D12" s="7">
        <v>48</v>
      </c>
      <c r="E12" s="7">
        <v>52</v>
      </c>
      <c r="F12" s="7">
        <v>60</v>
      </c>
      <c r="G12" s="7">
        <v>60</v>
      </c>
      <c r="H12" s="7">
        <v>60</v>
      </c>
    </row>
    <row r="13" spans="1:9" ht="15.75" thickBot="1" x14ac:dyDescent="0.3">
      <c r="B13" s="9" t="s">
        <v>9</v>
      </c>
      <c r="C13" s="17">
        <f>C8+C10-C11-C12</f>
        <v>1670</v>
      </c>
      <c r="D13" s="17">
        <f t="shared" ref="D13:H13" si="0">D8+D10-D11-D12</f>
        <v>2087</v>
      </c>
      <c r="E13" s="17">
        <f t="shared" si="0"/>
        <v>2223</v>
      </c>
      <c r="F13" s="17">
        <f t="shared" si="0"/>
        <v>2480</v>
      </c>
      <c r="G13" s="17">
        <f t="shared" si="0"/>
        <v>2980</v>
      </c>
      <c r="H13" s="17">
        <f t="shared" si="0"/>
        <v>3480</v>
      </c>
    </row>
    <row r="14" spans="1:9" ht="15.75" thickTop="1" x14ac:dyDescent="0.25"/>
    <row r="15" spans="1:9" x14ac:dyDescent="0.25">
      <c r="G15" s="19" t="s">
        <v>31</v>
      </c>
      <c r="H15" s="19"/>
    </row>
    <row r="16" spans="1:9" x14ac:dyDescent="0.25">
      <c r="G16" t="s">
        <v>15</v>
      </c>
      <c r="H16" s="11">
        <v>0.1</v>
      </c>
    </row>
    <row r="17" spans="2:8" x14ac:dyDescent="0.25">
      <c r="G17" t="s">
        <v>16</v>
      </c>
      <c r="H17" s="8">
        <v>0.04</v>
      </c>
    </row>
    <row r="18" spans="2:8" x14ac:dyDescent="0.25"/>
    <row r="19" spans="2:8" x14ac:dyDescent="0.25">
      <c r="B19" s="20" t="s">
        <v>17</v>
      </c>
      <c r="C19" s="20"/>
      <c r="E19" s="19" t="s">
        <v>18</v>
      </c>
      <c r="F19" s="19"/>
      <c r="G19" s="19"/>
      <c r="H19" s="19"/>
    </row>
    <row r="20" spans="2:8" ht="15.75" x14ac:dyDescent="0.25">
      <c r="B20" t="s">
        <v>19</v>
      </c>
      <c r="C20" s="14">
        <f>NPV(H16,F13:H13)</f>
        <v>7331.9308790383166</v>
      </c>
      <c r="E20" t="s">
        <v>20</v>
      </c>
      <c r="F20" s="7">
        <v>0</v>
      </c>
      <c r="G20" s="7">
        <v>0</v>
      </c>
      <c r="H20" s="14">
        <f>H13*(1+H17)/(H16-H17)</f>
        <v>60320</v>
      </c>
    </row>
    <row r="21" spans="2:8" ht="15.75" x14ac:dyDescent="0.25">
      <c r="E21" t="s">
        <v>21</v>
      </c>
      <c r="H21" s="13">
        <f>NPV(H16,F20:H20)</f>
        <v>45319.308790383155</v>
      </c>
    </row>
    <row r="22" spans="2:8" x14ac:dyDescent="0.25">
      <c r="G22" s="15"/>
      <c r="H22" s="15"/>
    </row>
    <row r="23" spans="2:8" x14ac:dyDescent="0.25">
      <c r="E23" s="20" t="s">
        <v>22</v>
      </c>
      <c r="F23" s="20"/>
      <c r="G23" s="20"/>
      <c r="H23" s="20"/>
    </row>
    <row r="24" spans="2:8" ht="15.75" x14ac:dyDescent="0.25">
      <c r="E24" s="9" t="s">
        <v>23</v>
      </c>
      <c r="H24" s="14">
        <f>C20+H21</f>
        <v>52651.239669421469</v>
      </c>
    </row>
    <row r="25" spans="2:8" x14ac:dyDescent="0.25">
      <c r="E25" t="s">
        <v>24</v>
      </c>
      <c r="H25" s="7">
        <v>7820</v>
      </c>
    </row>
    <row r="26" spans="2:8" x14ac:dyDescent="0.25">
      <c r="E26" t="s">
        <v>25</v>
      </c>
      <c r="H26" s="7">
        <v>750</v>
      </c>
    </row>
    <row r="27" spans="2:8" x14ac:dyDescent="0.25">
      <c r="E27" t="s">
        <v>26</v>
      </c>
      <c r="H27" s="7">
        <f>H24-H25+H26</f>
        <v>45581.239669421469</v>
      </c>
    </row>
    <row r="28" spans="2:8" x14ac:dyDescent="0.25">
      <c r="E28" t="s">
        <v>27</v>
      </c>
      <c r="H28" s="7">
        <v>5000</v>
      </c>
    </row>
    <row r="29" spans="2:8" ht="15.75" thickBot="1" x14ac:dyDescent="0.3">
      <c r="E29" s="9" t="s">
        <v>28</v>
      </c>
      <c r="H29" s="16">
        <f>H27/H28</f>
        <v>9.1162479338842939</v>
      </c>
    </row>
    <row r="30" spans="2:8" ht="15.75" thickTop="1" x14ac:dyDescent="0.25"/>
    <row r="31" spans="2:8" x14ac:dyDescent="0.25"/>
    <row r="32" spans="2:8" x14ac:dyDescent="0.25">
      <c r="H32" s="6" t="s">
        <v>32</v>
      </c>
    </row>
    <row r="33" spans="2:8" x14ac:dyDescent="0.25">
      <c r="B33" s="1"/>
      <c r="H33" s="6" t="s">
        <v>29</v>
      </c>
    </row>
    <row r="34" spans="2:8" x14ac:dyDescent="0.25">
      <c r="B34" s="1"/>
    </row>
    <row r="35" spans="2:8" ht="13.5" hidden="1" customHeight="1" x14ac:dyDescent="0.25">
      <c r="B35" s="1"/>
    </row>
    <row r="36" spans="2:8" ht="15" hidden="1" customHeight="1" x14ac:dyDescent="0.25">
      <c r="B36" s="1"/>
    </row>
    <row r="37" spans="2:8" ht="15" hidden="1" customHeight="1" x14ac:dyDescent="0.25">
      <c r="B37" s="1"/>
    </row>
    <row r="38" spans="2:8" ht="15" hidden="1" customHeight="1" x14ac:dyDescent="0.25">
      <c r="B38" s="1"/>
    </row>
    <row r="39" spans="2:8" ht="15" hidden="1" customHeight="1" x14ac:dyDescent="0.25">
      <c r="B39" s="1"/>
    </row>
    <row r="40" spans="2:8" ht="15" hidden="1" customHeight="1" x14ac:dyDescent="0.25">
      <c r="B40" s="1"/>
    </row>
    <row r="41" spans="2:8" ht="15" hidden="1" customHeight="1" x14ac:dyDescent="0.25">
      <c r="B41" s="1"/>
    </row>
    <row r="42" spans="2:8" ht="15" hidden="1" customHeight="1" x14ac:dyDescent="0.25">
      <c r="B42" s="1"/>
    </row>
    <row r="43" spans="2:8" ht="15" hidden="1" customHeight="1" x14ac:dyDescent="0.25">
      <c r="B43" s="1"/>
    </row>
    <row r="44" spans="2:8" hidden="1" x14ac:dyDescent="0.25"/>
    <row r="45" spans="2:8" hidden="1" x14ac:dyDescent="0.25"/>
    <row r="46" spans="2:8" hidden="1" x14ac:dyDescent="0.25"/>
    <row r="47" spans="2:8" hidden="1" x14ac:dyDescent="0.25"/>
    <row r="48" spans="2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</sheetData>
  <mergeCells count="6">
    <mergeCell ref="F5:H5"/>
    <mergeCell ref="E19:H19"/>
    <mergeCell ref="E23:H23"/>
    <mergeCell ref="C5:E5"/>
    <mergeCell ref="G15:H15"/>
    <mergeCell ref="B19:C19"/>
  </mergeCells>
  <phoneticPr fontId="8" type="noConversion"/>
  <hyperlinks>
    <hyperlink ref="H3" r:id="rId1" display="Magnimetrics.com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C03AAE-8D9F-4B46-ADF4-6990C307F2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9FACF8-3FB6-4EC5-AF34-479710E2A2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5008E85-9187-4E71-9AD2-49A24F07B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Value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Dobromir Dikov</dc:creator>
  <cp:keywords/>
  <dc:description/>
  <cp:lastModifiedBy>Dobromir Dikov</cp:lastModifiedBy>
  <cp:revision/>
  <dcterms:created xsi:type="dcterms:W3CDTF">2019-06-04T07:15:42Z</dcterms:created>
  <dcterms:modified xsi:type="dcterms:W3CDTF">2019-08-26T05:55:11Z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