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bromir.dikov\0. Personal\Altman Z Score\"/>
    </mc:Choice>
  </mc:AlternateContent>
  <bookViews>
    <workbookView xWindow="0" yWindow="0" windowWidth="28800" windowHeight="11400"/>
  </bookViews>
  <sheets>
    <sheet name="Altman Z-Score Model" sheetId="1" r:id="rId1"/>
    <sheet name="Confi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7" i="1"/>
  <c r="G6" i="1"/>
  <c r="G5" i="1"/>
  <c r="G12" i="1"/>
  <c r="K7" i="2"/>
  <c r="K6" i="2"/>
  <c r="K5" i="2"/>
  <c r="K4" i="2"/>
  <c r="F17" i="1"/>
  <c r="F18" i="1"/>
  <c r="F16" i="1"/>
  <c r="G11" i="1" l="1"/>
  <c r="G14" i="1" s="1"/>
</calcChain>
</file>

<file path=xl/sharedStrings.xml><?xml version="1.0" encoding="utf-8"?>
<sst xmlns="http://schemas.openxmlformats.org/spreadsheetml/2006/main" count="41" uniqueCount="34">
  <si>
    <t>Company Type</t>
  </si>
  <si>
    <t>Bankrupt Zone</t>
  </si>
  <si>
    <t>Safe Zone</t>
  </si>
  <si>
    <t>Beta</t>
  </si>
  <si>
    <t>X1</t>
  </si>
  <si>
    <t>X2</t>
  </si>
  <si>
    <t>X3</t>
  </si>
  <si>
    <t>X4</t>
  </si>
  <si>
    <t>X5</t>
  </si>
  <si>
    <t>Public company (Original Z-score)</t>
  </si>
  <si>
    <t>Private company - manufacturing</t>
  </si>
  <si>
    <t>Private company - services</t>
  </si>
  <si>
    <t>Emerging Market company</t>
  </si>
  <si>
    <t>Total Assets</t>
  </si>
  <si>
    <t>Total Liabilities</t>
  </si>
  <si>
    <t>Current Assets</t>
  </si>
  <si>
    <t>Current Liabilities</t>
  </si>
  <si>
    <t>EBIT</t>
  </si>
  <si>
    <t>Retained Earnings</t>
  </si>
  <si>
    <t>Net Sales</t>
  </si>
  <si>
    <t>Market Capitalization</t>
  </si>
  <si>
    <t>Share Capital</t>
  </si>
  <si>
    <t>Z-Score</t>
  </si>
  <si>
    <t>SAFETY ZONE</t>
  </si>
  <si>
    <t>GREY ZONE</t>
  </si>
  <si>
    <t>BANKRUPT ZONE</t>
  </si>
  <si>
    <t>Formula Text</t>
  </si>
  <si>
    <t>Zone</t>
  </si>
  <si>
    <t>Company Name</t>
  </si>
  <si>
    <t>Date performed</t>
  </si>
  <si>
    <r>
      <t xml:space="preserve">Altman Z-Score Analysis Template prepared by </t>
    </r>
    <r>
      <rPr>
        <b/>
        <i/>
        <sz val="11"/>
        <color theme="1"/>
        <rFont val="Calibri"/>
        <family val="2"/>
        <charset val="204"/>
        <scheme val="minor"/>
      </rPr>
      <t>Magnimetrics</t>
    </r>
  </si>
  <si>
    <t>Magnimetrics takes no responsibility for any losses that may arise from using the information within this file</t>
  </si>
  <si>
    <t>Magnimetrics.com</t>
  </si>
  <si>
    <t>Altman Z-Score Analysis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</si>
</sst>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л_в_._-;\-* #,##0.00\ _л_в_._-;_-* &quot;-&quot;??\ _л_в_._-;_-@_-"/>
    <numFmt numFmtId="164" formatCode="_-* #,##0\ _л_в_._-;\-* #,##0\ _л_в_._-;_-* &quot;-&quot;??\ _л_в_.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9"/>
      <color theme="0" tint="-0.499984740745262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b/>
      <sz val="18"/>
      <color theme="1" tint="0.34998626667073579"/>
      <name val="Calibri"/>
      <family val="2"/>
      <charset val="204"/>
      <scheme val="minor"/>
    </font>
    <font>
      <b/>
      <sz val="28"/>
      <color theme="1" tint="0.34998626667073579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b/>
      <sz val="36"/>
      <color theme="4" tint="-0.499984740745262"/>
      <name val="Calibri"/>
      <family val="2"/>
      <charset val="204"/>
      <scheme val="minor"/>
    </font>
    <font>
      <b/>
      <sz val="28"/>
      <color rgb="FFFFFF00"/>
      <name val="Calibri"/>
      <family val="2"/>
      <charset val="204"/>
      <scheme val="minor"/>
    </font>
    <font>
      <sz val="14"/>
      <color theme="1" tint="0.34998626667073579"/>
      <name val="Calibri"/>
      <family val="2"/>
      <charset val="204"/>
      <scheme val="minor"/>
    </font>
    <font>
      <i/>
      <sz val="14"/>
      <color theme="1" tint="0.34998626667073579"/>
      <name val="Calibri"/>
      <family val="2"/>
      <charset val="204"/>
      <scheme val="minor"/>
    </font>
    <font>
      <b/>
      <sz val="16"/>
      <color theme="1" tint="0.34998626667073579"/>
      <name val="Calibri"/>
      <family val="2"/>
      <charset val="204"/>
      <scheme val="minor"/>
    </font>
    <font>
      <i/>
      <sz val="11"/>
      <color theme="0" tint="-0.499984740745262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0" tint="-0.499984740745262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i/>
      <sz val="12"/>
      <color theme="4" tint="-0.499984740745262"/>
      <name val="Calibri"/>
      <family val="2"/>
      <charset val="204"/>
      <scheme val="minor"/>
    </font>
    <font>
      <b/>
      <sz val="28"/>
      <color theme="4" tint="-0.499984740745262"/>
      <name val="Calibri"/>
      <family val="2"/>
      <charset val="204"/>
      <scheme val="minor"/>
    </font>
    <font>
      <b/>
      <sz val="18"/>
      <color theme="4" tint="-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4" fontId="4" fillId="4" borderId="3" xfId="1" applyNumberFormat="1" applyFont="1" applyFill="1" applyBorder="1" applyAlignment="1">
      <alignment horizontal="center" vertical="center"/>
    </xf>
    <xf numFmtId="164" fontId="4" fillId="4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center" vertical="top"/>
    </xf>
    <xf numFmtId="0" fontId="0" fillId="2" borderId="0" xfId="0" applyFill="1"/>
    <xf numFmtId="2" fontId="21" fillId="2" borderId="6" xfId="0" applyNumberFormat="1" applyFont="1" applyFill="1" applyBorder="1" applyAlignment="1">
      <alignment horizontal="center" vertical="center"/>
    </xf>
    <xf numFmtId="2" fontId="22" fillId="2" borderId="6" xfId="1" applyNumberFormat="1" applyFont="1" applyFill="1" applyBorder="1" applyAlignment="1">
      <alignment horizontal="center"/>
    </xf>
    <xf numFmtId="0" fontId="0" fillId="2" borderId="5" xfId="0" applyFill="1" applyBorder="1"/>
    <xf numFmtId="0" fontId="20" fillId="2" borderId="5" xfId="2" applyFont="1" applyFill="1" applyBorder="1" applyAlignment="1">
      <alignment horizontal="right"/>
    </xf>
    <xf numFmtId="14" fontId="14" fillId="4" borderId="1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3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 tint="-0.499984740745262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agnimetrics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3291418</xdr:colOff>
      <xdr:row>0</xdr:row>
      <xdr:rowOff>181222</xdr:rowOff>
    </xdr:from>
    <xdr:to>
      <xdr:col>6</xdr:col>
      <xdr:colOff>4180417</xdr:colOff>
      <xdr:row>2</xdr:row>
      <xdr:rowOff>3517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97168" y="181222"/>
          <a:ext cx="888999" cy="8594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gnimetr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showGridLines="0" tabSelected="1" zoomScale="90" zoomScaleNormal="90" workbookViewId="0">
      <selection activeCell="D8" sqref="D8"/>
    </sheetView>
  </sheetViews>
  <sheetFormatPr defaultColWidth="0" defaultRowHeight="15" zeroHeight="1" x14ac:dyDescent="0.25"/>
  <cols>
    <col min="1" max="1" width="3.140625" customWidth="1"/>
    <col min="2" max="2" width="2.5703125" bestFit="1" customWidth="1"/>
    <col min="3" max="3" width="25.7109375" bestFit="1" customWidth="1"/>
    <col min="4" max="4" width="52" customWidth="1"/>
    <col min="5" max="5" width="9.140625" customWidth="1"/>
    <col min="6" max="6" width="19.85546875" bestFit="1" customWidth="1"/>
    <col min="7" max="7" width="64.85546875" customWidth="1"/>
    <col min="8" max="8" width="3.5703125" customWidth="1"/>
    <col min="9" max="16384" width="9.140625" hidden="1"/>
  </cols>
  <sheetData>
    <row r="1" spans="1:8" x14ac:dyDescent="0.25">
      <c r="A1" s="22"/>
      <c r="B1" s="22"/>
      <c r="C1" s="22"/>
      <c r="D1" s="22"/>
      <c r="E1" s="22"/>
      <c r="F1" s="22"/>
      <c r="G1" s="22"/>
      <c r="H1" s="22"/>
    </row>
    <row r="2" spans="1:8" ht="66.75" customHeight="1" x14ac:dyDescent="0.25">
      <c r="A2" s="22"/>
      <c r="B2" s="22"/>
      <c r="C2" s="28" t="s">
        <v>33</v>
      </c>
      <c r="D2" s="28"/>
      <c r="E2" s="28"/>
      <c r="F2" s="28"/>
      <c r="G2" s="28"/>
      <c r="H2" s="22"/>
    </row>
    <row r="3" spans="1:8" ht="18.75" customHeight="1" x14ac:dyDescent="0.25">
      <c r="A3" s="25"/>
      <c r="B3" s="25"/>
      <c r="C3" s="25"/>
      <c r="D3" s="25"/>
      <c r="E3" s="25"/>
      <c r="F3" s="25"/>
      <c r="G3" s="26" t="s">
        <v>32</v>
      </c>
      <c r="H3" s="25"/>
    </row>
    <row r="4" spans="1:8" ht="15.75" thickBot="1" x14ac:dyDescent="0.3"/>
    <row r="5" spans="1:8" ht="24" thickBot="1" x14ac:dyDescent="0.4">
      <c r="C5" s="6" t="s">
        <v>28</v>
      </c>
      <c r="D5" s="10"/>
      <c r="F5" s="7" t="s">
        <v>4</v>
      </c>
      <c r="G5" s="24" t="str">
        <f>IFERROR((D12-D13)/D10,"")</f>
        <v/>
      </c>
    </row>
    <row r="6" spans="1:8" ht="24" thickBot="1" x14ac:dyDescent="0.4">
      <c r="C6" s="12" t="s">
        <v>29</v>
      </c>
      <c r="D6" s="27"/>
      <c r="F6" s="7" t="s">
        <v>5</v>
      </c>
      <c r="G6" s="24" t="str">
        <f>IFERROR(D15/D10,"")</f>
        <v/>
      </c>
    </row>
    <row r="7" spans="1:8" ht="24" thickBot="1" x14ac:dyDescent="0.4">
      <c r="F7" s="7" t="s">
        <v>6</v>
      </c>
      <c r="G7" s="24" t="str">
        <f>IFERROR(D14/D10,"")</f>
        <v/>
      </c>
    </row>
    <row r="8" spans="1:8" ht="24" thickBot="1" x14ac:dyDescent="0.4">
      <c r="B8" s="3"/>
      <c r="C8" s="6" t="s">
        <v>0</v>
      </c>
      <c r="D8" s="10" t="s">
        <v>9</v>
      </c>
      <c r="F8" s="7" t="s">
        <v>7</v>
      </c>
      <c r="G8" s="24" t="str">
        <f>IFERROR(IF(D8=Config!B4,'Altman Z-Score Model'!D17/'Altman Z-Score Model'!D11,'Altman Z-Score Model'!D18/'Altman Z-Score Model'!D11),"")</f>
        <v/>
      </c>
    </row>
    <row r="9" spans="1:8" ht="24" thickBot="1" x14ac:dyDescent="0.4">
      <c r="B9" s="3"/>
      <c r="C9" s="3"/>
      <c r="F9" s="7" t="s">
        <v>8</v>
      </c>
      <c r="G9" s="24" t="str">
        <f>IFERROR(D16/D10,"")</f>
        <v/>
      </c>
    </row>
    <row r="10" spans="1:8" ht="36.75" customHeight="1" x14ac:dyDescent="0.3">
      <c r="B10" s="5">
        <v>1</v>
      </c>
      <c r="C10" s="11" t="s">
        <v>13</v>
      </c>
      <c r="D10" s="16"/>
      <c r="F10" s="3"/>
    </row>
    <row r="11" spans="1:8" ht="36.75" customHeight="1" x14ac:dyDescent="0.3">
      <c r="B11" s="5">
        <v>2</v>
      </c>
      <c r="C11" s="11" t="s">
        <v>14</v>
      </c>
      <c r="D11" s="17"/>
      <c r="F11" s="8" t="s">
        <v>22</v>
      </c>
      <c r="G11" s="23" t="str">
        <f>IFERROR(VLOOKUP(D8,Config!$B$3:$J$7,4,0)+VLOOKUP(D8,Config!$B$3:$J$7,5,0)*G5+VLOOKUP(D8,Config!$B$3:$J$7,6,0)*G6+VLOOKUP(D8,Config!$B$3:$J$7,7,0)*G7+VLOOKUP(D8,Config!$B$3:$J$7,8,0)*G8+VLOOKUP(D8,Config!$B$3:$J$7,9,0)*G9,"Missing Data")</f>
        <v>Missing Data</v>
      </c>
    </row>
    <row r="12" spans="1:8" ht="36.75" customHeight="1" x14ac:dyDescent="0.3">
      <c r="B12" s="5">
        <v>3</v>
      </c>
      <c r="C12" s="11" t="s">
        <v>15</v>
      </c>
      <c r="D12" s="17"/>
      <c r="F12" s="3"/>
      <c r="G12" s="21" t="str">
        <f>VLOOKUP(D8,Config!B3:K7,10,0)</f>
        <v>Z = 1.2 * X1 + 1.4 * X2 + 3.3 * X3 + 0.6 * X4 + 1 * X5</v>
      </c>
    </row>
    <row r="13" spans="1:8" ht="36.75" customHeight="1" thickBot="1" x14ac:dyDescent="0.35">
      <c r="B13" s="5">
        <v>4</v>
      </c>
      <c r="C13" s="11" t="s">
        <v>16</v>
      </c>
      <c r="D13" s="17"/>
      <c r="F13" s="3"/>
      <c r="G13" s="2"/>
    </row>
    <row r="14" spans="1:8" ht="36.75" customHeight="1" thickBot="1" x14ac:dyDescent="0.6">
      <c r="B14" s="5">
        <v>5</v>
      </c>
      <c r="C14" s="11" t="s">
        <v>17</v>
      </c>
      <c r="D14" s="17"/>
      <c r="F14" s="4" t="s">
        <v>27</v>
      </c>
      <c r="G14" s="9" t="str">
        <f>IF(ISNUMBER(G11),IF(G11&gt;VLOOKUP(D8,Config!$B$3:$D$7,3,0),"Safety Zone",IF(VLOOKUP(D8,Config!$B$3:$D$7,2,0)&gt;G11,"Bankrupt Zone","Grey Zone")),"Missing Data")</f>
        <v>Missing Data</v>
      </c>
    </row>
    <row r="15" spans="1:8" ht="36.75" customHeight="1" x14ac:dyDescent="0.3">
      <c r="B15" s="5">
        <v>6</v>
      </c>
      <c r="C15" s="11" t="s">
        <v>18</v>
      </c>
      <c r="D15" s="17"/>
      <c r="F15" s="3"/>
      <c r="G15" s="3"/>
    </row>
    <row r="16" spans="1:8" ht="36.75" customHeight="1" x14ac:dyDescent="0.3">
      <c r="B16" s="5">
        <v>7</v>
      </c>
      <c r="C16" s="11" t="s">
        <v>19</v>
      </c>
      <c r="D16" s="17"/>
      <c r="F16" s="13" t="str">
        <f>CONCATENATE("Z &gt; ",VLOOKUP(D8,Config!B3:D7,3,0))</f>
        <v>Z &gt; 2.99</v>
      </c>
      <c r="G16" s="13" t="s">
        <v>23</v>
      </c>
    </row>
    <row r="17" spans="2:7" ht="36.75" customHeight="1" x14ac:dyDescent="0.3">
      <c r="B17" s="5">
        <v>8</v>
      </c>
      <c r="C17" s="11" t="s">
        <v>20</v>
      </c>
      <c r="D17" s="17"/>
      <c r="F17" s="14" t="str">
        <f>CONCATENATE(VLOOKUP(D8,Config!B3:C7,2,0)," &lt; Z &lt; ",VLOOKUP(D8,Config!B3:D7,3,0))</f>
        <v>1.81 &lt; Z &lt; 2.99</v>
      </c>
      <c r="G17" s="14" t="s">
        <v>24</v>
      </c>
    </row>
    <row r="18" spans="2:7" ht="36.75" customHeight="1" thickBot="1" x14ac:dyDescent="0.35">
      <c r="B18" s="5">
        <v>9</v>
      </c>
      <c r="C18" s="11" t="s">
        <v>21</v>
      </c>
      <c r="D18" s="18"/>
      <c r="F18" s="15" t="str">
        <f>CONCATENATE("Z &lt; ",VLOOKUP(D8,Config!B3:C7,2,0))</f>
        <v>Z &lt; 1.81</v>
      </c>
      <c r="G18" s="15" t="s">
        <v>25</v>
      </c>
    </row>
    <row r="19" spans="2:7" x14ac:dyDescent="0.25">
      <c r="B19" s="3"/>
    </row>
    <row r="20" spans="2:7" x14ac:dyDescent="0.25">
      <c r="B20" s="3"/>
      <c r="G20" s="19" t="s">
        <v>30</v>
      </c>
    </row>
    <row r="21" spans="2:7" x14ac:dyDescent="0.25">
      <c r="B21" s="3"/>
      <c r="G21" s="20" t="s">
        <v>31</v>
      </c>
    </row>
    <row r="22" spans="2:7" ht="13.5" customHeight="1" x14ac:dyDescent="0.25">
      <c r="B22" s="3"/>
    </row>
    <row r="23" spans="2:7" hidden="1" x14ac:dyDescent="0.25">
      <c r="B23" s="3"/>
    </row>
    <row r="24" spans="2:7" hidden="1" x14ac:dyDescent="0.25">
      <c r="B24" s="3"/>
    </row>
    <row r="25" spans="2:7" ht="25.5" hidden="1" customHeight="1" x14ac:dyDescent="0.25">
      <c r="B25" s="3"/>
    </row>
    <row r="26" spans="2:7" hidden="1" x14ac:dyDescent="0.25">
      <c r="B26" s="3"/>
    </row>
    <row r="27" spans="2:7" hidden="1" x14ac:dyDescent="0.25">
      <c r="B27" s="3"/>
    </row>
    <row r="28" spans="2:7" hidden="1" x14ac:dyDescent="0.25">
      <c r="B28" s="3"/>
    </row>
    <row r="29" spans="2:7" hidden="1" x14ac:dyDescent="0.25">
      <c r="B29" s="3"/>
    </row>
    <row r="30" spans="2:7" hidden="1" x14ac:dyDescent="0.25">
      <c r="B30" s="3"/>
    </row>
  </sheetData>
  <mergeCells count="1">
    <mergeCell ref="C2:G2"/>
  </mergeCells>
  <conditionalFormatting sqref="G14">
    <cfRule type="cellIs" dxfId="2" priority="1" operator="equal">
      <formula>"Grey Zone"</formula>
    </cfRule>
    <cfRule type="cellIs" dxfId="1" priority="2" operator="equal">
      <formula>"Safety Zone"</formula>
    </cfRule>
    <cfRule type="cellIs" dxfId="0" priority="3" operator="equal">
      <formula>"Bankrupt Zone"</formula>
    </cfRule>
  </conditionalFormatting>
  <hyperlinks>
    <hyperlink ref="G3" r:id="rId1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Config!$B$4:$B$7</xm:f>
          </x14:formula1>
          <xm:sqref>D8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7"/>
  <sheetViews>
    <sheetView workbookViewId="0">
      <pane ySplit="21" topLeftCell="A22" activePane="bottomLeft" state="frozen"/>
      <selection pane="bottomLeft" activeCell="B16" sqref="B11:B16"/>
    </sheetView>
  </sheetViews>
  <sheetFormatPr defaultRowHeight="15" x14ac:dyDescent="0.25"/>
  <cols>
    <col min="2" max="2" width="31.28515625" bestFit="1" customWidth="1"/>
    <col min="3" max="3" width="14" bestFit="1" customWidth="1"/>
    <col min="4" max="4" width="9.7109375" bestFit="1" customWidth="1"/>
    <col min="11" max="11" width="54.7109375" bestFit="1" customWidth="1"/>
  </cols>
  <sheetData>
    <row r="3" spans="2:1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26</v>
      </c>
    </row>
    <row r="4" spans="2:11" x14ac:dyDescent="0.25">
      <c r="B4" t="s">
        <v>9</v>
      </c>
      <c r="C4">
        <v>1.81</v>
      </c>
      <c r="D4">
        <v>2.99</v>
      </c>
      <c r="E4">
        <v>0</v>
      </c>
      <c r="F4">
        <v>1.2</v>
      </c>
      <c r="G4">
        <v>1.4</v>
      </c>
      <c r="H4">
        <v>3.3</v>
      </c>
      <c r="I4">
        <v>0.6</v>
      </c>
      <c r="J4">
        <v>1</v>
      </c>
      <c r="K4" t="str">
        <f>CONCATENATE("Z = ",F4," * X1 + ",G4," * X2 + ",H4," * X3 + ",I4," * X4 + ",J4," * X5")</f>
        <v>Z = 1.2 * X1 + 1.4 * X2 + 3.3 * X3 + 0.6 * X4 + 1 * X5</v>
      </c>
    </row>
    <row r="5" spans="2:11" x14ac:dyDescent="0.25">
      <c r="B5" t="s">
        <v>10</v>
      </c>
      <c r="C5">
        <v>1.23</v>
      </c>
      <c r="D5">
        <v>2.99</v>
      </c>
      <c r="E5">
        <v>0</v>
      </c>
      <c r="F5">
        <v>0.71699999999999997</v>
      </c>
      <c r="G5">
        <v>0.84699999999999998</v>
      </c>
      <c r="H5">
        <v>3.1070000000000002</v>
      </c>
      <c r="I5">
        <v>0.42</v>
      </c>
      <c r="J5">
        <v>0.998</v>
      </c>
      <c r="K5" t="str">
        <f>CONCATENATE("Z = ",F5," * X1 + ",G5," * X2 + ",H5," * X3 + ",I5," * X4 + ",J5," * X5")</f>
        <v>Z = 0.717 * X1 + 0.847 * X2 + 3.107 * X3 + 0.42 * X4 + 0.998 * X5</v>
      </c>
    </row>
    <row r="6" spans="2:11" x14ac:dyDescent="0.25">
      <c r="B6" t="s">
        <v>11</v>
      </c>
      <c r="C6">
        <v>1.1000000000000001</v>
      </c>
      <c r="D6">
        <v>2.6</v>
      </c>
      <c r="E6">
        <v>0</v>
      </c>
      <c r="F6">
        <v>6.56</v>
      </c>
      <c r="G6">
        <v>3.26</v>
      </c>
      <c r="H6">
        <v>6.72</v>
      </c>
      <c r="I6">
        <v>1.05</v>
      </c>
      <c r="J6">
        <v>0</v>
      </c>
      <c r="K6" t="str">
        <f>CONCATENATE("Z = ",F6," * X1 + ",G6," * X2 + ",H6," * X3 + ",I6," * X4")</f>
        <v>Z = 6.56 * X1 + 3.26 * X2 + 6.72 * X3 + 1.05 * X4</v>
      </c>
    </row>
    <row r="7" spans="2:11" x14ac:dyDescent="0.25">
      <c r="B7" t="s">
        <v>12</v>
      </c>
      <c r="C7">
        <v>1.1000000000000001</v>
      </c>
      <c r="D7">
        <v>2.6</v>
      </c>
      <c r="E7">
        <v>3.25</v>
      </c>
      <c r="F7">
        <v>6.56</v>
      </c>
      <c r="G7">
        <v>3.26</v>
      </c>
      <c r="H7">
        <v>6.72</v>
      </c>
      <c r="I7">
        <v>1.05</v>
      </c>
      <c r="J7">
        <v>0</v>
      </c>
      <c r="K7" t="str">
        <f>CONCATENATE("Z = ",E7, " + ",F7," * X1 + ",G7," * X2 + ",H7," * X3 + ",I7," * X4")</f>
        <v>Z = 3.25 + 6.56 * X1 + 3.26 * X2 + 6.72 * X3 + 1.05 * X4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9" ma:contentTypeDescription="Create a new document." ma:contentTypeScope="" ma:versionID="d4a2f8d5e5e1ad6f795d3a50c68f86bb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7484d74eb0f40c905d1401d823830f0f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008E85-9187-4E71-9AD2-49A24F07BEE5}"/>
</file>

<file path=customXml/itemProps2.xml><?xml version="1.0" encoding="utf-8"?>
<ds:datastoreItem xmlns:ds="http://schemas.openxmlformats.org/officeDocument/2006/customXml" ds:itemID="{3CC03AAE-8D9F-4B46-ADF4-6990C307F2B0}"/>
</file>

<file path=customXml/itemProps3.xml><?xml version="1.0" encoding="utf-8"?>
<ds:datastoreItem xmlns:ds="http://schemas.openxmlformats.org/officeDocument/2006/customXml" ds:itemID="{639FACF8-3FB6-4EC5-AF34-479710E2A2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Altman Z-Score Model</vt:lpstr>
      <vt:lpstr>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2019-06-04T07:15:42Z</dcterms:created>
  <dcterms:modified xsi:type="dcterms:W3CDTF">2019-06-05T08:06:35Z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